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crefr.sharepoint.com/sites/Bouclier2023etamortisseur/Documents partages/CSPE Réalisé 2023/Travaux formulaires/Templates en cours/Reliquats 2022/"/>
    </mc:Choice>
  </mc:AlternateContent>
  <xr:revisionPtr revIDLastSave="399" documentId="13_ncr:1_{69025931-DA59-4BF9-8FF4-4B5DF40DF3C4}" xr6:coauthVersionLast="47" xr6:coauthVersionMax="47" xr10:uidLastSave="{6EC7E3E1-BC5B-42C1-8267-C0DE5463EF3B}"/>
  <workbookProtection workbookAlgorithmName="SHA-512" workbookHashValue="4UNmaTcivsrjDNuZrH4zUombN3PjksLbR8uawTQMkAR6PeP6sgkSI2M0MX8yrL0SXSJu6S8HqSHatCIrX85jTw==" workbookSaltValue="VebCfJDkFZ249Abptgnfaw==" workbookSpinCount="100000" lockStructure="1"/>
  <bookViews>
    <workbookView xWindow="-57720" yWindow="1095" windowWidth="29040" windowHeight="15720" firstSheet="3" activeTab="6" xr2:uid="{A5251683-EDD6-4AF8-92AE-C0A913465DB4}"/>
  </bookViews>
  <sheets>
    <sheet name="0. Notice" sheetId="9" r:id="rId1"/>
    <sheet name="I. Identification" sheetId="4" r:id="rId2"/>
    <sheet name="II. Références Prix" sheetId="1" r:id="rId3"/>
    <sheet name="III.A. Indexé TRV ENGIE" sheetId="2" r:id="rId4"/>
    <sheet name="III.B. Indexé marché" sheetId="7" r:id="rId5"/>
    <sheet name="III.C. Prix fixes" sheetId="8" r:id="rId6"/>
    <sheet name="III.D.TRV ELD et indexé TRV ELD" sheetId="3" r:id="rId7"/>
    <sheet name="IV. Export" sheetId="6" r:id="rId8"/>
  </sheets>
  <externalReferences>
    <externalReference r:id="rId9"/>
    <externalReference r:id="rId10"/>
    <externalReference r:id="rId11"/>
    <externalReference r:id="rId12"/>
  </externalReferences>
  <definedNames>
    <definedName name="andre" localSheetId="1" hidden="1">{"'PROFILS'!$A$2:$E$3"}</definedName>
    <definedName name="andre" hidden="1">{"'PROFILS'!$A$2:$E$3"}</definedName>
    <definedName name="Crystal_1_1_WEBI_DataGrid" hidden="1">#REF!</definedName>
    <definedName name="Crystal_1_1_WEBI_HHeading" hidden="1">#REF!</definedName>
    <definedName name="Crystal_1_1_WEBI_Table" hidden="1">#REF!</definedName>
    <definedName name="Crystal_10_1_WEBI_DataGrid" hidden="1">[1]LIEN_BO!#REF!</definedName>
    <definedName name="Crystal_10_1_WEBI_HHeading" hidden="1">[1]LIEN_BO!#REF!</definedName>
    <definedName name="Crystal_10_1_WEBI_Table" hidden="1">[1]LIEN_BO!#REF!</definedName>
    <definedName name="Crystal_11_1_WEBI_DataGrid" hidden="1">[1]LIEN_BO!#REF!</definedName>
    <definedName name="Crystal_11_1_WEBI_HHeading" hidden="1">[1]LIEN_BO!#REF!</definedName>
    <definedName name="Crystal_11_1_WEBI_Table" hidden="1">[1]LIEN_BO!#REF!</definedName>
    <definedName name="Crystal_12_1_WEBI_DataGrid" hidden="1">[1]LIEN_BO!#REF!</definedName>
    <definedName name="Crystal_12_1_WEBI_HHeading" hidden="1">[1]LIEN_BO!#REF!</definedName>
    <definedName name="Crystal_12_1_WEBI_Table" hidden="1">[1]LIEN_BO!#REF!</definedName>
    <definedName name="Crystal_13_1_WEBI_DataGrid" hidden="1">[1]LIEN_BO!#REF!</definedName>
    <definedName name="Crystal_13_1_WEBI_HHeading" hidden="1">[1]LIEN_BO!#REF!</definedName>
    <definedName name="Crystal_13_1_WEBI_Table" hidden="1">[1]LIEN_BO!#REF!</definedName>
    <definedName name="Crystal_2_1_WEBI_DataGrid" hidden="1">#REF!</definedName>
    <definedName name="Crystal_2_1_WEBI_HHeading" hidden="1">#REF!</definedName>
    <definedName name="Crystal_2_1_WEBI_Table" hidden="1">#REF!</definedName>
    <definedName name="Crystal_4_1_WEBI_DataGrid" hidden="1">[2]LIEN_BO!#REF!</definedName>
    <definedName name="Crystal_4_1_WEBI_HHeading" hidden="1">[2]LIEN_BO!#REF!</definedName>
    <definedName name="Crystal_4_1_WEBI_Table" hidden="1">[2]LIEN_BO!#REF!</definedName>
    <definedName name="Crystal_5_1_WEBI_DataGrid" hidden="1">[2]LIEN_BO!#REF!</definedName>
    <definedName name="Crystal_5_1_WEBI_HHeading" hidden="1">[2]LIEN_BO!#REF!</definedName>
    <definedName name="Crystal_5_1_WEBI_Table" hidden="1">[2]LIEN_BO!#REF!</definedName>
    <definedName name="Crystal_6_1_WEBI_DataGrid" localSheetId="1" hidden="1">[1]LIEN_BO!#REF!</definedName>
    <definedName name="Crystal_6_1_WEBI_DataGrid" hidden="1">[1]LIEN_BO!#REF!</definedName>
    <definedName name="Crystal_6_1_WEBI_HHeading" localSheetId="1" hidden="1">[1]LIEN_BO!#REF!</definedName>
    <definedName name="Crystal_6_1_WEBI_HHeading" hidden="1">[1]LIEN_BO!#REF!</definedName>
    <definedName name="Crystal_6_1_WEBI_Table" localSheetId="1" hidden="1">[1]LIEN_BO!#REF!</definedName>
    <definedName name="Crystal_6_1_WEBI_Table" hidden="1">[1]LIEN_BO!#REF!</definedName>
    <definedName name="Crystal_7_1_WEBI_DataGrid" localSheetId="1" hidden="1">[1]LIEN_BO!#REF!</definedName>
    <definedName name="Crystal_7_1_WEBI_DataGrid" hidden="1">[1]LIEN_BO!#REF!</definedName>
    <definedName name="Crystal_7_1_WEBI_HHeading" hidden="1">[1]LIEN_BO!#REF!</definedName>
    <definedName name="Crystal_7_1_WEBI_Table" hidden="1">[1]LIEN_BO!#REF!</definedName>
    <definedName name="Crystal_8_1_WEBI_DataGrid" hidden="1">[1]LIEN_BO!#REF!</definedName>
    <definedName name="Crystal_8_1_WEBI_HHeading" hidden="1">[1]LIEN_BO!#REF!</definedName>
    <definedName name="Crystal_8_1_WEBI_Table" hidden="1">[1]LIEN_BO!#REF!</definedName>
    <definedName name="Crystal_9_1_WEBI_DataGrid" hidden="1">[1]LIEN_BO!#REF!</definedName>
    <definedName name="Crystal_9_1_WEBI_HHeading" hidden="1">[1]LIEN_BO!#REF!</definedName>
    <definedName name="Crystal_9_1_WEBI_Table" hidden="1">[1]LIEN_BO!#REF!</definedName>
    <definedName name="didi" localSheetId="1" hidden="1">{"'PROFILS'!$A$2:$E$3"}</definedName>
    <definedName name="didi" hidden="1">{"'PROFILS'!$A$2:$E$3"}</definedName>
    <definedName name="EEE" localSheetId="1" hidden="1">{"'PROFILS'!$A$2:$E$3"}</definedName>
    <definedName name="EEE" hidden="1">{"'PROFILS'!$A$2:$E$3"}</definedName>
    <definedName name="gf" localSheetId="1" hidden="1">{"'PROFILS'!$A$2:$E$3"}</definedName>
    <definedName name="gf" hidden="1">{"'PROFILS'!$A$2:$E$3"}</definedName>
    <definedName name="html_client" localSheetId="1" hidden="1">{"'PROFILS'!$A$2:$E$3"}</definedName>
    <definedName name="html_client" hidden="1">{"'PROFILS'!$A$2:$E$3"}</definedName>
    <definedName name="HTML_CodePage" hidden="1">1252</definedName>
    <definedName name="HTML_Control" localSheetId="1" hidden="1">{"'PROFILS'!$A$2:$E$3"}</definedName>
    <definedName name="HTML_Control" hidden="1">{"'PROFILS'!$A$2:$E$3"}</definedName>
    <definedName name="HTML_Description" hidden="1">""</definedName>
    <definedName name="HTML_Email" hidden="1">""</definedName>
    <definedName name="HTML_Header" hidden="1">"PROFILS"</definedName>
    <definedName name="HTML_LastUpdate" hidden="1">"22/10/99"</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"U:\EDF\MonHTML.htm"</definedName>
    <definedName name="HTML_Title" hidden="1">"Essai"</definedName>
    <definedName name="Indicat.bis" localSheetId="1" hidden="1">{"'PROFILS'!$A$2:$E$3"}</definedName>
    <definedName name="Indicat.bis" hidden="1">{"'PROFILS'!$A$2:$E$3"}</definedName>
    <definedName name="inicat.client" localSheetId="1" hidden="1">{"'PROFILS'!$A$2:$E$3"}</definedName>
    <definedName name="inicat.client" hidden="1">{"'PROFILS'!$A$2:$E$3"}</definedName>
    <definedName name="jj" localSheetId="1" hidden="1">{"'PROFILS'!$A$2:$E$3"}</definedName>
    <definedName name="jj" hidden="1">{"'PROFILS'!$A$2:$E$3"}</definedName>
    <definedName name="ml" hidden="1">#REF!</definedName>
    <definedName name="New" localSheetId="1" hidden="1">{"'PROFILS'!$A$2:$E$3"}</definedName>
    <definedName name="New" hidden="1">{"'PROFILS'!$A$2:$E$3"}</definedName>
    <definedName name="sdf" localSheetId="1" hidden="1">{"'PROFILS'!$A$2:$E$3"}</definedName>
    <definedName name="sdf" hidden="1">{"'PROFILS'!$A$2:$E$3"}</definedName>
    <definedName name="Table_PITD">'[3]4_Profil'!$B$60:$H$1341</definedName>
    <definedName name="Table_profil">'[3]4_Profil'!$B$2:$K$16</definedName>
    <definedName name="Table_TCC">'[3]4_Profil'!$C$19:$L$52</definedName>
    <definedName name="toto" localSheetId="1" hidden="1">{"'PROFILS'!$A$2:$E$3"}</definedName>
    <definedName name="toto" hidden="1">{"'PROFILS'!$A$2:$E$3"}</definedName>
    <definedName name="WebiParam____ann_e_comptable_634934147934018836" hidden="1">#REF!</definedName>
    <definedName name="WebiParam____ann_e_comptable_634971283285376264" hidden="1">#REF!</definedName>
    <definedName name="WebiParam____ann_e_comptable_634971284523909693" hidden="1">[4]BrutBO_avecMois!#REF!</definedName>
    <definedName name="WebiParam____ann_e_comptable_635169310185143088" hidden="1">#REF!</definedName>
    <definedName name="WebiParam____ann_e_comptable_635169319088783826" hidden="1">[4]BrutBO_avecMois!#REF!</definedName>
    <definedName name="WebiParam____ann_e_comptable_635684245950560517" hidden="1">#REF!</definedName>
    <definedName name="WebiParam____ann_e_comptable_635684258097032517" hidden="1">#REF!</definedName>
    <definedName name="WebiParam____mois_comptable_634934148051018836" hidden="1">#REF!</definedName>
    <definedName name="WebiParam____mois_comptable_634971283370712093" hidden="1">#REF!</definedName>
    <definedName name="WebiParam____mois_comptable_634971284591302989" hidden="1">[4]BrutBO_avecMois!#REF!</definedName>
    <definedName name="WebiParam____mois_comptable_635169310261585048" hidden="1">#REF!</definedName>
    <definedName name="WebiParam____mois_comptable_635169319214208630" hidden="1">[4]BrutBO_avecMois!#REF!</definedName>
    <definedName name="WebiParam____mois_comptable_635684246035268517" hidden="1">#REF!</definedName>
    <definedName name="WebiParam____mois_comptable_635684258152568517" hidden="1">#REF!</definedName>
    <definedName name="WebiParam_saisir_une_ou_plusieurs_valeurs_pour_ann_e_comptable_facture__634949856870618559" hidden="1">#REF!</definedName>
    <definedName name="WebiParam_saisir_une_ou_plusieurs_valeurs_pour_ann_e_comptable_facture__634949861820966559" hidden="1">#REF!</definedName>
    <definedName name="WebiParam_saisir_une_ou_plusieurs_valeurs_pour_ann_e_comptable_facture__634956682427226156" hidden="1">#REF!</definedName>
    <definedName name="WebiParam_saisir_une_ou_plusieurs_valeurs_pour_ann_e_comptable_facture__634974760749035653"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8" i="3" l="1"/>
  <c r="H148" i="3"/>
  <c r="I148" i="3"/>
  <c r="J148" i="3"/>
  <c r="K148" i="3"/>
  <c r="L148" i="3"/>
  <c r="N148" i="3"/>
  <c r="O148" i="3"/>
  <c r="P148" i="3"/>
  <c r="Q148" i="3"/>
  <c r="R148" i="3"/>
  <c r="N145" i="3"/>
  <c r="G144" i="3"/>
  <c r="G138" i="3"/>
  <c r="G143" i="3"/>
  <c r="H143" i="3"/>
  <c r="I143" i="3"/>
  <c r="J143" i="3"/>
  <c r="K143" i="3"/>
  <c r="L143" i="3"/>
  <c r="M143" i="3"/>
  <c r="N143" i="3"/>
  <c r="O143" i="3"/>
  <c r="P143" i="3"/>
  <c r="Q143" i="3"/>
  <c r="R143" i="3"/>
  <c r="H144" i="3"/>
  <c r="I144" i="3"/>
  <c r="J144" i="3"/>
  <c r="K144" i="3"/>
  <c r="L144" i="3"/>
  <c r="M144" i="3"/>
  <c r="N144" i="3"/>
  <c r="O144" i="3"/>
  <c r="P144" i="3"/>
  <c r="Q144" i="3"/>
  <c r="R144" i="3"/>
  <c r="G145" i="3"/>
  <c r="H145" i="3"/>
  <c r="I145" i="3"/>
  <c r="J145" i="3"/>
  <c r="K145" i="3"/>
  <c r="L145" i="3"/>
  <c r="M145" i="3"/>
  <c r="O145" i="3"/>
  <c r="P145" i="3"/>
  <c r="Q145" i="3"/>
  <c r="R145" i="3"/>
  <c r="G146" i="3"/>
  <c r="H146" i="3"/>
  <c r="I146" i="3"/>
  <c r="J146" i="3"/>
  <c r="K146" i="3"/>
  <c r="L146" i="3"/>
  <c r="M146" i="3"/>
  <c r="N146" i="3"/>
  <c r="O146" i="3"/>
  <c r="P146" i="3"/>
  <c r="Q146" i="3"/>
  <c r="R146" i="3"/>
  <c r="G147" i="3"/>
  <c r="H147" i="3"/>
  <c r="I147" i="3"/>
  <c r="J147" i="3"/>
  <c r="K147" i="3"/>
  <c r="L147" i="3"/>
  <c r="M147" i="3"/>
  <c r="N147" i="3"/>
  <c r="O147" i="3"/>
  <c r="P147" i="3"/>
  <c r="Q147" i="3"/>
  <c r="R147" i="3"/>
  <c r="G141" i="3"/>
  <c r="H141" i="3"/>
  <c r="I141" i="3"/>
  <c r="J141" i="3"/>
  <c r="K141" i="3"/>
  <c r="L141" i="3"/>
  <c r="M141" i="3"/>
  <c r="N141" i="3"/>
  <c r="O141" i="3"/>
  <c r="P141" i="3"/>
  <c r="Q141" i="3"/>
  <c r="R141" i="3"/>
  <c r="G142" i="3"/>
  <c r="H142" i="3"/>
  <c r="I142" i="3"/>
  <c r="J142" i="3"/>
  <c r="K142" i="3"/>
  <c r="L142" i="3"/>
  <c r="M142" i="3"/>
  <c r="N142" i="3"/>
  <c r="O142" i="3"/>
  <c r="P142" i="3"/>
  <c r="Q142" i="3"/>
  <c r="R142" i="3"/>
  <c r="Q156" i="3"/>
  <c r="H156" i="3"/>
  <c r="I156" i="3"/>
  <c r="J156" i="3"/>
  <c r="K156" i="3"/>
  <c r="L156" i="3"/>
  <c r="M156" i="3"/>
  <c r="N156" i="3"/>
  <c r="O156" i="3"/>
  <c r="P156" i="3"/>
  <c r="R156" i="3"/>
  <c r="P155" i="3"/>
  <c r="G151" i="3" l="1"/>
  <c r="H151" i="3"/>
  <c r="I151" i="3"/>
  <c r="J151" i="3"/>
  <c r="K151" i="3"/>
  <c r="L151" i="3"/>
  <c r="M151" i="3"/>
  <c r="N151" i="3"/>
  <c r="O151" i="3"/>
  <c r="P151" i="3"/>
  <c r="Q151" i="3"/>
  <c r="R151" i="3"/>
  <c r="G152" i="3"/>
  <c r="H152" i="3"/>
  <c r="I152" i="3"/>
  <c r="J152" i="3"/>
  <c r="K152" i="3"/>
  <c r="L152" i="3"/>
  <c r="M152" i="3"/>
  <c r="N152" i="3"/>
  <c r="O152" i="3"/>
  <c r="P152" i="3"/>
  <c r="Q152" i="3"/>
  <c r="R152" i="3"/>
  <c r="G153" i="3"/>
  <c r="H153" i="3"/>
  <c r="I153" i="3"/>
  <c r="J153" i="3"/>
  <c r="K153" i="3"/>
  <c r="L153" i="3"/>
  <c r="M153" i="3"/>
  <c r="N153" i="3"/>
  <c r="O153" i="3"/>
  <c r="P153" i="3"/>
  <c r="Q153" i="3"/>
  <c r="R153" i="3"/>
  <c r="G154" i="3"/>
  <c r="H154" i="3"/>
  <c r="I154" i="3"/>
  <c r="J154" i="3"/>
  <c r="K154" i="3"/>
  <c r="L154" i="3"/>
  <c r="M154" i="3"/>
  <c r="N154" i="3"/>
  <c r="O154" i="3"/>
  <c r="P154" i="3"/>
  <c r="Q154" i="3"/>
  <c r="R154" i="3"/>
  <c r="G155" i="3"/>
  <c r="H155" i="3"/>
  <c r="I155" i="3"/>
  <c r="J155" i="3"/>
  <c r="K155" i="3"/>
  <c r="L155" i="3"/>
  <c r="M155" i="3"/>
  <c r="N155" i="3"/>
  <c r="O155" i="3"/>
  <c r="Q155" i="3"/>
  <c r="R155" i="3"/>
  <c r="G156" i="3"/>
  <c r="R96" i="3" l="1"/>
  <c r="R111" i="3" s="1"/>
  <c r="Q96" i="3"/>
  <c r="Q111" i="3" s="1"/>
  <c r="P96" i="3"/>
  <c r="P111" i="3" s="1"/>
  <c r="O96" i="3"/>
  <c r="O111" i="3" s="1"/>
  <c r="N96" i="3"/>
  <c r="N111" i="3" s="1"/>
  <c r="M96" i="3"/>
  <c r="M111" i="3" s="1"/>
  <c r="L96" i="3"/>
  <c r="L111" i="3" s="1"/>
  <c r="K96" i="3"/>
  <c r="K111" i="3" s="1"/>
  <c r="J96" i="3"/>
  <c r="J111" i="3" s="1"/>
  <c r="I96" i="3"/>
  <c r="I111" i="3" s="1"/>
  <c r="H96" i="3"/>
  <c r="H111" i="3" s="1"/>
  <c r="G96" i="3"/>
  <c r="G111" i="3" s="1"/>
  <c r="R95" i="3"/>
  <c r="R110" i="3" s="1"/>
  <c r="Q95" i="3"/>
  <c r="Q110" i="3" s="1"/>
  <c r="P95" i="3"/>
  <c r="P110" i="3" s="1"/>
  <c r="O95" i="3"/>
  <c r="O110" i="3" s="1"/>
  <c r="N95" i="3"/>
  <c r="N110" i="3" s="1"/>
  <c r="M95" i="3"/>
  <c r="M110" i="3" s="1"/>
  <c r="L95" i="3"/>
  <c r="L110" i="3" s="1"/>
  <c r="K95" i="3"/>
  <c r="K110" i="3" s="1"/>
  <c r="J95" i="3"/>
  <c r="J110" i="3" s="1"/>
  <c r="I95" i="3"/>
  <c r="I110" i="3" s="1"/>
  <c r="H95" i="3"/>
  <c r="H110" i="3" s="1"/>
  <c r="G95" i="3"/>
  <c r="G110" i="3" s="1"/>
  <c r="R94" i="3"/>
  <c r="R109" i="3" s="1"/>
  <c r="Q94" i="3"/>
  <c r="Q109" i="3" s="1"/>
  <c r="P94" i="3"/>
  <c r="P109" i="3" s="1"/>
  <c r="O94" i="3"/>
  <c r="O109" i="3" s="1"/>
  <c r="N94" i="3"/>
  <c r="N109" i="3" s="1"/>
  <c r="M94" i="3"/>
  <c r="M109" i="3" s="1"/>
  <c r="L94" i="3"/>
  <c r="L109" i="3" s="1"/>
  <c r="K94" i="3"/>
  <c r="K109" i="3" s="1"/>
  <c r="J94" i="3"/>
  <c r="J109" i="3" s="1"/>
  <c r="I94" i="3"/>
  <c r="I109" i="3" s="1"/>
  <c r="H94" i="3"/>
  <c r="H109" i="3" s="1"/>
  <c r="G94" i="3"/>
  <c r="G109" i="3" s="1"/>
  <c r="R93" i="3"/>
  <c r="R108" i="3" s="1"/>
  <c r="Q93" i="3"/>
  <c r="Q108" i="3" s="1"/>
  <c r="P93" i="3"/>
  <c r="P108" i="3" s="1"/>
  <c r="O93" i="3"/>
  <c r="O108" i="3" s="1"/>
  <c r="N93" i="3"/>
  <c r="N108" i="3" s="1"/>
  <c r="M93" i="3"/>
  <c r="M108" i="3" s="1"/>
  <c r="L93" i="3"/>
  <c r="L108" i="3" s="1"/>
  <c r="K93" i="3"/>
  <c r="K108" i="3" s="1"/>
  <c r="J93" i="3"/>
  <c r="J108" i="3" s="1"/>
  <c r="I93" i="3"/>
  <c r="I108" i="3" s="1"/>
  <c r="H93" i="3"/>
  <c r="H108" i="3" s="1"/>
  <c r="G93" i="3"/>
  <c r="G108" i="3" s="1"/>
  <c r="R92" i="3"/>
  <c r="R107" i="3" s="1"/>
  <c r="Q92" i="3"/>
  <c r="Q107" i="3" s="1"/>
  <c r="P92" i="3"/>
  <c r="P107" i="3" s="1"/>
  <c r="O92" i="3"/>
  <c r="O107" i="3" s="1"/>
  <c r="N92" i="3"/>
  <c r="N107" i="3" s="1"/>
  <c r="M92" i="3"/>
  <c r="M107" i="3" s="1"/>
  <c r="L92" i="3"/>
  <c r="L107" i="3" s="1"/>
  <c r="K92" i="3"/>
  <c r="K107" i="3" s="1"/>
  <c r="J92" i="3"/>
  <c r="J107" i="3" s="1"/>
  <c r="I92" i="3"/>
  <c r="I107" i="3" s="1"/>
  <c r="H92" i="3"/>
  <c r="H107" i="3" s="1"/>
  <c r="G92" i="3"/>
  <c r="G107" i="3" s="1"/>
  <c r="G47" i="3"/>
  <c r="G62" i="3" s="1"/>
  <c r="H47" i="3"/>
  <c r="H62" i="3" s="1"/>
  <c r="I47" i="3"/>
  <c r="I62" i="3" s="1"/>
  <c r="J47" i="3"/>
  <c r="J62" i="3" s="1"/>
  <c r="K47" i="3"/>
  <c r="K62" i="3" s="1"/>
  <c r="L47" i="3"/>
  <c r="L62" i="3" s="1"/>
  <c r="M47" i="3"/>
  <c r="M62" i="3" s="1"/>
  <c r="N47" i="3"/>
  <c r="N62" i="3" s="1"/>
  <c r="O47" i="3"/>
  <c r="O62" i="3" s="1"/>
  <c r="P47" i="3"/>
  <c r="P62" i="3" s="1"/>
  <c r="Q47" i="3"/>
  <c r="Q62" i="3" s="1"/>
  <c r="R47" i="3"/>
  <c r="R62" i="3" s="1"/>
  <c r="G48" i="3"/>
  <c r="G63" i="3" s="1"/>
  <c r="H48" i="3"/>
  <c r="H63" i="3" s="1"/>
  <c r="I48" i="3"/>
  <c r="I63" i="3" s="1"/>
  <c r="J48" i="3"/>
  <c r="J63" i="3" s="1"/>
  <c r="K48" i="3"/>
  <c r="K63" i="3" s="1"/>
  <c r="L48" i="3"/>
  <c r="L63" i="3" s="1"/>
  <c r="M48" i="3"/>
  <c r="M63" i="3" s="1"/>
  <c r="N48" i="3"/>
  <c r="N63" i="3" s="1"/>
  <c r="O48" i="3"/>
  <c r="O63" i="3" s="1"/>
  <c r="P48" i="3"/>
  <c r="P63" i="3" s="1"/>
  <c r="Q48" i="3"/>
  <c r="Q63" i="3" s="1"/>
  <c r="R48" i="3"/>
  <c r="R63" i="3" s="1"/>
  <c r="G49" i="3"/>
  <c r="G64" i="3" s="1"/>
  <c r="H49" i="3"/>
  <c r="H64" i="3" s="1"/>
  <c r="I49" i="3"/>
  <c r="I64" i="3" s="1"/>
  <c r="J49" i="3"/>
  <c r="J64" i="3" s="1"/>
  <c r="K49" i="3"/>
  <c r="K64" i="3" s="1"/>
  <c r="L49" i="3"/>
  <c r="L64" i="3" s="1"/>
  <c r="M49" i="3"/>
  <c r="M64" i="3" s="1"/>
  <c r="N49" i="3"/>
  <c r="N64" i="3" s="1"/>
  <c r="O49" i="3"/>
  <c r="O64" i="3" s="1"/>
  <c r="P49" i="3"/>
  <c r="P64" i="3" s="1"/>
  <c r="Q49" i="3"/>
  <c r="Q64" i="3" s="1"/>
  <c r="R49" i="3"/>
  <c r="R64" i="3" s="1"/>
  <c r="G50" i="3"/>
  <c r="G65" i="3" s="1"/>
  <c r="H50" i="3"/>
  <c r="H65" i="3" s="1"/>
  <c r="I50" i="3"/>
  <c r="I65" i="3" s="1"/>
  <c r="J50" i="3"/>
  <c r="J65" i="3" s="1"/>
  <c r="K50" i="3"/>
  <c r="K65" i="3" s="1"/>
  <c r="L50" i="3"/>
  <c r="L65" i="3" s="1"/>
  <c r="M50" i="3"/>
  <c r="M65" i="3" s="1"/>
  <c r="N50" i="3"/>
  <c r="N65" i="3" s="1"/>
  <c r="O50" i="3"/>
  <c r="O65" i="3" s="1"/>
  <c r="P50" i="3"/>
  <c r="P65" i="3" s="1"/>
  <c r="Q50" i="3"/>
  <c r="Q65" i="3" s="1"/>
  <c r="R50" i="3"/>
  <c r="R65" i="3" s="1"/>
  <c r="G51" i="3"/>
  <c r="G66" i="3" s="1"/>
  <c r="H51" i="3"/>
  <c r="H66" i="3" s="1"/>
  <c r="I51" i="3"/>
  <c r="I66" i="3" s="1"/>
  <c r="J51" i="3"/>
  <c r="J66" i="3" s="1"/>
  <c r="K51" i="3"/>
  <c r="K66" i="3" s="1"/>
  <c r="L51" i="3"/>
  <c r="L66" i="3" s="1"/>
  <c r="M51" i="3"/>
  <c r="M66" i="3" s="1"/>
  <c r="N51" i="3"/>
  <c r="N66" i="3" s="1"/>
  <c r="O51" i="3"/>
  <c r="O66" i="3" s="1"/>
  <c r="P51" i="3"/>
  <c r="P66" i="3" s="1"/>
  <c r="Q51" i="3"/>
  <c r="Q66" i="3" s="1"/>
  <c r="R51" i="3"/>
  <c r="R66" i="3" s="1"/>
  <c r="P135" i="3"/>
  <c r="Q135" i="3"/>
  <c r="R135" i="3"/>
  <c r="O135" i="3"/>
  <c r="B24" i="1"/>
  <c r="E20" i="3"/>
  <c r="E141" i="3" s="1"/>
  <c r="E147" i="3" s="1"/>
  <c r="E21" i="3"/>
  <c r="E43" i="3" s="1"/>
  <c r="E14" i="3"/>
  <c r="E15" i="3"/>
  <c r="E154" i="3" l="1"/>
  <c r="M112" i="3"/>
  <c r="E146" i="3"/>
  <c r="E128" i="3"/>
  <c r="E123" i="3"/>
  <c r="E118" i="3"/>
  <c r="E88" i="3"/>
  <c r="E83" i="3"/>
  <c r="E78" i="3"/>
  <c r="E73" i="3"/>
  <c r="E96" i="3" s="1"/>
  <c r="E101" i="3" s="1"/>
  <c r="E106" i="3" s="1"/>
  <c r="E111" i="3" s="1"/>
  <c r="E133" i="3"/>
  <c r="E142" i="3"/>
  <c r="E155" i="3" s="1"/>
  <c r="L112" i="3"/>
  <c r="N112" i="3"/>
  <c r="K112" i="3"/>
  <c r="G112" i="3"/>
  <c r="O112" i="3"/>
  <c r="H112" i="3"/>
  <c r="P112" i="3"/>
  <c r="I112" i="3"/>
  <c r="Q112" i="3"/>
  <c r="J112" i="3"/>
  <c r="R112" i="3"/>
  <c r="J67" i="3"/>
  <c r="I67" i="3"/>
  <c r="E28" i="3"/>
  <c r="E51" i="3" s="1"/>
  <c r="E56" i="3" s="1"/>
  <c r="E61" i="3" s="1"/>
  <c r="E66" i="3" s="1"/>
  <c r="E33" i="3"/>
  <c r="E38" i="3"/>
  <c r="K67" i="3"/>
  <c r="R67" i="3"/>
  <c r="Q67" i="3"/>
  <c r="P67" i="3"/>
  <c r="O67" i="3"/>
  <c r="N67" i="3"/>
  <c r="M67" i="3"/>
  <c r="H67" i="3"/>
  <c r="L67" i="3"/>
  <c r="G67" i="3"/>
  <c r="H138" i="3"/>
  <c r="I138" i="3"/>
  <c r="J138" i="3"/>
  <c r="K138" i="3"/>
  <c r="L138" i="3"/>
  <c r="M138" i="3"/>
  <c r="N138" i="3"/>
  <c r="O138" i="3"/>
  <c r="P138" i="3"/>
  <c r="Q138" i="3"/>
  <c r="R138" i="3"/>
  <c r="H139" i="3"/>
  <c r="I139" i="3"/>
  <c r="J139" i="3"/>
  <c r="K139" i="3"/>
  <c r="L139" i="3"/>
  <c r="M139" i="3"/>
  <c r="N139" i="3"/>
  <c r="O139" i="3"/>
  <c r="P139" i="3"/>
  <c r="Q139" i="3"/>
  <c r="R139" i="3"/>
  <c r="H140" i="3"/>
  <c r="I140" i="3"/>
  <c r="J140" i="3"/>
  <c r="K140" i="3"/>
  <c r="L140" i="3"/>
  <c r="M140" i="3"/>
  <c r="N140" i="3"/>
  <c r="O140" i="3"/>
  <c r="P140" i="3"/>
  <c r="Q140" i="3"/>
  <c r="R140" i="3"/>
  <c r="G139" i="3"/>
  <c r="G140" i="3"/>
  <c r="T231" i="8"/>
  <c r="S231" i="8"/>
  <c r="R231" i="8"/>
  <c r="Q231" i="8"/>
  <c r="P231" i="8"/>
  <c r="O231" i="8"/>
  <c r="N231" i="8"/>
  <c r="M231" i="8"/>
  <c r="L231" i="8"/>
  <c r="K231" i="8"/>
  <c r="J231" i="8"/>
  <c r="I231" i="8"/>
  <c r="H231" i="8"/>
  <c r="G231" i="8"/>
  <c r="T230" i="8"/>
  <c r="S230" i="8"/>
  <c r="R230" i="8"/>
  <c r="Q230" i="8"/>
  <c r="P230" i="8"/>
  <c r="O230" i="8"/>
  <c r="N230" i="8"/>
  <c r="M230" i="8"/>
  <c r="L230" i="8"/>
  <c r="K230" i="8"/>
  <c r="J230" i="8"/>
  <c r="I230" i="8"/>
  <c r="H230" i="8"/>
  <c r="G230" i="8"/>
  <c r="T229" i="8"/>
  <c r="S229" i="8"/>
  <c r="R229" i="8"/>
  <c r="Q229" i="8"/>
  <c r="P229" i="8"/>
  <c r="O229" i="8"/>
  <c r="N229" i="8"/>
  <c r="M229" i="8"/>
  <c r="L229" i="8"/>
  <c r="K229" i="8"/>
  <c r="J229" i="8"/>
  <c r="I229" i="8"/>
  <c r="H229" i="8"/>
  <c r="G229" i="8"/>
  <c r="T228" i="8"/>
  <c r="S228" i="8"/>
  <c r="R228" i="8"/>
  <c r="Q228" i="8"/>
  <c r="P228" i="8"/>
  <c r="O228" i="8"/>
  <c r="N228" i="8"/>
  <c r="M228" i="8"/>
  <c r="L228" i="8"/>
  <c r="K228" i="8"/>
  <c r="J228" i="8"/>
  <c r="I228" i="8"/>
  <c r="H228" i="8"/>
  <c r="G228" i="8"/>
  <c r="T227" i="8"/>
  <c r="S227" i="8"/>
  <c r="R227" i="8"/>
  <c r="Q227" i="8"/>
  <c r="P227" i="8"/>
  <c r="O227" i="8"/>
  <c r="N227" i="8"/>
  <c r="M227" i="8"/>
  <c r="L227" i="8"/>
  <c r="K227" i="8"/>
  <c r="J227" i="8"/>
  <c r="I227" i="8"/>
  <c r="H227" i="8"/>
  <c r="G227" i="8"/>
  <c r="T226" i="8"/>
  <c r="S226" i="8"/>
  <c r="R226" i="8"/>
  <c r="Q226" i="8"/>
  <c r="P226" i="8"/>
  <c r="O226" i="8"/>
  <c r="N226" i="8"/>
  <c r="M226" i="8"/>
  <c r="L226" i="8"/>
  <c r="K226" i="8"/>
  <c r="J226" i="8"/>
  <c r="I226" i="8"/>
  <c r="H226" i="8"/>
  <c r="G226" i="8"/>
  <c r="T225" i="8"/>
  <c r="S225" i="8"/>
  <c r="R225" i="8"/>
  <c r="Q225" i="8"/>
  <c r="P225" i="8"/>
  <c r="O225" i="8"/>
  <c r="N225" i="8"/>
  <c r="M225" i="8"/>
  <c r="L225" i="8"/>
  <c r="K225" i="8"/>
  <c r="J225" i="8"/>
  <c r="I225" i="8"/>
  <c r="H225" i="8"/>
  <c r="G225" i="8"/>
  <c r="T224" i="8"/>
  <c r="S224" i="8"/>
  <c r="R224" i="8"/>
  <c r="Q224" i="8"/>
  <c r="P224" i="8"/>
  <c r="O224" i="8"/>
  <c r="N224" i="8"/>
  <c r="M224" i="8"/>
  <c r="L224" i="8"/>
  <c r="K224" i="8"/>
  <c r="J224" i="8"/>
  <c r="I224" i="8"/>
  <c r="H224" i="8"/>
  <c r="G224" i="8"/>
  <c r="G224" i="7"/>
  <c r="T231" i="7"/>
  <c r="S231" i="7"/>
  <c r="R231" i="7"/>
  <c r="Q231" i="7"/>
  <c r="P231" i="7"/>
  <c r="O231" i="7"/>
  <c r="N231" i="7"/>
  <c r="M231" i="7"/>
  <c r="L231" i="7"/>
  <c r="K231" i="7"/>
  <c r="J231" i="7"/>
  <c r="I231" i="7"/>
  <c r="H231" i="7"/>
  <c r="G231" i="7"/>
  <c r="T230" i="7"/>
  <c r="S230" i="7"/>
  <c r="R230" i="7"/>
  <c r="Q230" i="7"/>
  <c r="P230" i="7"/>
  <c r="O230" i="7"/>
  <c r="N230" i="7"/>
  <c r="M230" i="7"/>
  <c r="L230" i="7"/>
  <c r="K230" i="7"/>
  <c r="J230" i="7"/>
  <c r="I230" i="7"/>
  <c r="H230" i="7"/>
  <c r="G230" i="7"/>
  <c r="T229" i="7"/>
  <c r="S229" i="7"/>
  <c r="R229" i="7"/>
  <c r="Q229" i="7"/>
  <c r="P229" i="7"/>
  <c r="O229" i="7"/>
  <c r="N229" i="7"/>
  <c r="M229" i="7"/>
  <c r="L229" i="7"/>
  <c r="K229" i="7"/>
  <c r="J229" i="7"/>
  <c r="I229" i="7"/>
  <c r="H229" i="7"/>
  <c r="G229" i="7"/>
  <c r="T228" i="7"/>
  <c r="S228" i="7"/>
  <c r="R228" i="7"/>
  <c r="Q228" i="7"/>
  <c r="P228" i="7"/>
  <c r="O228" i="7"/>
  <c r="N228" i="7"/>
  <c r="M228" i="7"/>
  <c r="L228" i="7"/>
  <c r="K228" i="7"/>
  <c r="J228" i="7"/>
  <c r="I228" i="7"/>
  <c r="H228" i="7"/>
  <c r="G228" i="7"/>
  <c r="T227" i="7"/>
  <c r="S227" i="7"/>
  <c r="R227" i="7"/>
  <c r="Q227" i="7"/>
  <c r="P227" i="7"/>
  <c r="O227" i="7"/>
  <c r="N227" i="7"/>
  <c r="M227" i="7"/>
  <c r="L227" i="7"/>
  <c r="K227" i="7"/>
  <c r="J227" i="7"/>
  <c r="I227" i="7"/>
  <c r="H227" i="7"/>
  <c r="G227" i="7"/>
  <c r="T226" i="7"/>
  <c r="S226" i="7"/>
  <c r="R226" i="7"/>
  <c r="Q226" i="7"/>
  <c r="P226" i="7"/>
  <c r="O226" i="7"/>
  <c r="N226" i="7"/>
  <c r="M226" i="7"/>
  <c r="L226" i="7"/>
  <c r="K226" i="7"/>
  <c r="J226" i="7"/>
  <c r="I226" i="7"/>
  <c r="H226" i="7"/>
  <c r="G226" i="7"/>
  <c r="T225" i="7"/>
  <c r="S225" i="7"/>
  <c r="R225" i="7"/>
  <c r="Q225" i="7"/>
  <c r="P225" i="7"/>
  <c r="O225" i="7"/>
  <c r="N225" i="7"/>
  <c r="M225" i="7"/>
  <c r="L225" i="7"/>
  <c r="K225" i="7"/>
  <c r="J225" i="7"/>
  <c r="I225" i="7"/>
  <c r="H225" i="7"/>
  <c r="G225" i="7"/>
  <c r="T224" i="7"/>
  <c r="S224" i="7"/>
  <c r="R224" i="7"/>
  <c r="Q224" i="7"/>
  <c r="P224" i="7"/>
  <c r="O224" i="7"/>
  <c r="N224" i="7"/>
  <c r="M224" i="7"/>
  <c r="L224" i="7"/>
  <c r="K224" i="7"/>
  <c r="J224" i="7"/>
  <c r="I224" i="7"/>
  <c r="H224" i="7"/>
  <c r="G224" i="2"/>
  <c r="H224" i="2"/>
  <c r="G225" i="2"/>
  <c r="H225" i="2"/>
  <c r="G226" i="2"/>
  <c r="H226" i="2"/>
  <c r="G227" i="2"/>
  <c r="H227" i="2"/>
  <c r="G228" i="2"/>
  <c r="H228" i="2"/>
  <c r="G229" i="2"/>
  <c r="H229" i="2"/>
  <c r="G230" i="2"/>
  <c r="H230" i="2"/>
  <c r="G231" i="2"/>
  <c r="H231" i="2"/>
  <c r="T231" i="2"/>
  <c r="S231" i="2"/>
  <c r="R231" i="2"/>
  <c r="Q231" i="2"/>
  <c r="P231" i="2"/>
  <c r="O231" i="2"/>
  <c r="N231" i="2"/>
  <c r="M231" i="2"/>
  <c r="L231" i="2"/>
  <c r="K231" i="2"/>
  <c r="J231" i="2"/>
  <c r="I231" i="2"/>
  <c r="T230" i="2"/>
  <c r="S230" i="2"/>
  <c r="R230" i="2"/>
  <c r="Q230" i="2"/>
  <c r="P230" i="2"/>
  <c r="O230" i="2"/>
  <c r="N230" i="2"/>
  <c r="M230" i="2"/>
  <c r="L230" i="2"/>
  <c r="K230" i="2"/>
  <c r="J230" i="2"/>
  <c r="I230" i="2"/>
  <c r="T229" i="2"/>
  <c r="S229" i="2"/>
  <c r="R229" i="2"/>
  <c r="Q229" i="2"/>
  <c r="P229" i="2"/>
  <c r="O229" i="2"/>
  <c r="N229" i="2"/>
  <c r="M229" i="2"/>
  <c r="L229" i="2"/>
  <c r="K229" i="2"/>
  <c r="J229" i="2"/>
  <c r="I229" i="2"/>
  <c r="T228" i="2"/>
  <c r="S228" i="2"/>
  <c r="R228" i="2"/>
  <c r="Q228" i="2"/>
  <c r="P228" i="2"/>
  <c r="O228" i="2"/>
  <c r="N228" i="2"/>
  <c r="M228" i="2"/>
  <c r="L228" i="2"/>
  <c r="K228" i="2"/>
  <c r="J228" i="2"/>
  <c r="I228" i="2"/>
  <c r="T227" i="2"/>
  <c r="S227" i="2"/>
  <c r="R227" i="2"/>
  <c r="Q227" i="2"/>
  <c r="P227" i="2"/>
  <c r="O227" i="2"/>
  <c r="N227" i="2"/>
  <c r="M227" i="2"/>
  <c r="L227" i="2"/>
  <c r="K227" i="2"/>
  <c r="J227" i="2"/>
  <c r="I227" i="2"/>
  <c r="T226" i="2"/>
  <c r="S226" i="2"/>
  <c r="R226" i="2"/>
  <c r="Q226" i="2"/>
  <c r="P226" i="2"/>
  <c r="O226" i="2"/>
  <c r="N226" i="2"/>
  <c r="M226" i="2"/>
  <c r="L226" i="2"/>
  <c r="K226" i="2"/>
  <c r="J226" i="2"/>
  <c r="I226" i="2"/>
  <c r="T225" i="2"/>
  <c r="S225" i="2"/>
  <c r="R225" i="2"/>
  <c r="Q225" i="2"/>
  <c r="P225" i="2"/>
  <c r="O225" i="2"/>
  <c r="N225" i="2"/>
  <c r="M225" i="2"/>
  <c r="L225" i="2"/>
  <c r="K225" i="2"/>
  <c r="J225" i="2"/>
  <c r="I225" i="2"/>
  <c r="T224" i="2"/>
  <c r="S224" i="2"/>
  <c r="R224" i="2"/>
  <c r="Q224" i="2"/>
  <c r="P224" i="2"/>
  <c r="O224" i="2"/>
  <c r="N224" i="2"/>
  <c r="M224" i="2"/>
  <c r="L224" i="2"/>
  <c r="K224" i="2"/>
  <c r="J224" i="2"/>
  <c r="I224" i="2"/>
  <c r="B3" i="6"/>
  <c r="O3" i="6" l="1"/>
  <c r="F3" i="6"/>
  <c r="V3" i="6"/>
  <c r="E3" i="6"/>
  <c r="U3" i="6"/>
  <c r="T3" i="6"/>
  <c r="AE3" i="6"/>
  <c r="L3" i="6"/>
  <c r="AB3" i="6"/>
  <c r="AG3" i="6"/>
  <c r="N3" i="6"/>
  <c r="AF3" i="6"/>
  <c r="M3" i="6"/>
  <c r="AD3" i="6"/>
  <c r="K3" i="6"/>
  <c r="AC3" i="6"/>
  <c r="J3" i="6"/>
  <c r="I3" i="6"/>
  <c r="AA3" i="6"/>
  <c r="H3" i="6"/>
  <c r="G3" i="6"/>
  <c r="Z3" i="6"/>
  <c r="Y3" i="6"/>
  <c r="R3" i="6"/>
  <c r="X3" i="6"/>
  <c r="Q3" i="6"/>
  <c r="W3" i="6"/>
  <c r="P3" i="6"/>
  <c r="P221" i="8"/>
  <c r="O221" i="8"/>
  <c r="N221" i="8"/>
  <c r="M221" i="8"/>
  <c r="L221" i="8"/>
  <c r="K221" i="8"/>
  <c r="J221" i="8"/>
  <c r="I221" i="8"/>
  <c r="H221" i="8"/>
  <c r="G221" i="8"/>
  <c r="P201" i="8"/>
  <c r="O201" i="8"/>
  <c r="N201" i="8"/>
  <c r="M201" i="8"/>
  <c r="L201" i="8"/>
  <c r="K201" i="8"/>
  <c r="J201" i="8"/>
  <c r="I201" i="8"/>
  <c r="H201" i="8"/>
  <c r="G201" i="8"/>
  <c r="P181" i="8"/>
  <c r="O181" i="8"/>
  <c r="N181" i="8"/>
  <c r="M181" i="8"/>
  <c r="L181" i="8"/>
  <c r="K181" i="8"/>
  <c r="J181" i="8"/>
  <c r="I181" i="8"/>
  <c r="H181" i="8"/>
  <c r="G181" i="8"/>
  <c r="P161" i="8"/>
  <c r="O161" i="8"/>
  <c r="N161" i="8"/>
  <c r="M161" i="8"/>
  <c r="L161" i="8"/>
  <c r="K161" i="8"/>
  <c r="J161" i="8"/>
  <c r="I161" i="8"/>
  <c r="H161" i="8"/>
  <c r="G161" i="8"/>
  <c r="P141" i="8"/>
  <c r="O141" i="8"/>
  <c r="N141" i="8"/>
  <c r="M141" i="8"/>
  <c r="L141" i="8"/>
  <c r="K141" i="8"/>
  <c r="J141" i="8"/>
  <c r="I141" i="8"/>
  <c r="H141" i="8"/>
  <c r="G141" i="8"/>
  <c r="P121" i="8"/>
  <c r="O121" i="8"/>
  <c r="N121" i="8"/>
  <c r="M121" i="8"/>
  <c r="L121" i="8"/>
  <c r="K121" i="8"/>
  <c r="J121" i="8"/>
  <c r="I121" i="8"/>
  <c r="H121" i="8"/>
  <c r="G121" i="8"/>
  <c r="P101" i="8"/>
  <c r="O101" i="8"/>
  <c r="N101" i="8"/>
  <c r="M101" i="8"/>
  <c r="L101" i="8"/>
  <c r="K101" i="8"/>
  <c r="J101" i="8"/>
  <c r="I101" i="8"/>
  <c r="H101" i="8"/>
  <c r="G101" i="8"/>
  <c r="P81" i="8"/>
  <c r="O81" i="8"/>
  <c r="N81" i="8"/>
  <c r="M81" i="8"/>
  <c r="L81" i="8"/>
  <c r="K81" i="8"/>
  <c r="J81" i="8"/>
  <c r="I81" i="8"/>
  <c r="H81" i="8"/>
  <c r="G81" i="8"/>
  <c r="P61" i="8"/>
  <c r="O61" i="8"/>
  <c r="N61" i="8"/>
  <c r="M61" i="8"/>
  <c r="L61" i="8"/>
  <c r="K61" i="8"/>
  <c r="J61" i="8"/>
  <c r="I61" i="8"/>
  <c r="H61" i="8"/>
  <c r="G61" i="8"/>
  <c r="P41" i="8"/>
  <c r="O41" i="8"/>
  <c r="N41" i="8"/>
  <c r="M41" i="8"/>
  <c r="L41" i="8"/>
  <c r="K41" i="8"/>
  <c r="J41" i="8"/>
  <c r="I41" i="8"/>
  <c r="H41" i="8"/>
  <c r="G41" i="8"/>
  <c r="T19" i="8"/>
  <c r="S19" i="8"/>
  <c r="R19" i="8"/>
  <c r="Q19" i="8"/>
  <c r="P19" i="8"/>
  <c r="O19" i="8"/>
  <c r="N19" i="8"/>
  <c r="M19" i="8"/>
  <c r="L19" i="8"/>
  <c r="K19" i="8"/>
  <c r="J19" i="8"/>
  <c r="I19" i="8"/>
  <c r="H19" i="8"/>
  <c r="G19" i="8"/>
  <c r="T18" i="8"/>
  <c r="S18" i="8"/>
  <c r="R18" i="8"/>
  <c r="Q18" i="8"/>
  <c r="P18" i="8"/>
  <c r="O18" i="8"/>
  <c r="N18" i="8"/>
  <c r="M18" i="8"/>
  <c r="L18" i="8"/>
  <c r="K18" i="8"/>
  <c r="J18" i="8"/>
  <c r="I18" i="8"/>
  <c r="H18" i="8"/>
  <c r="G18" i="8"/>
  <c r="T17" i="8"/>
  <c r="S17" i="8"/>
  <c r="R17" i="8"/>
  <c r="Q17" i="8"/>
  <c r="P17" i="8"/>
  <c r="O17" i="8"/>
  <c r="N17" i="8"/>
  <c r="M17" i="8"/>
  <c r="L17" i="8"/>
  <c r="K17" i="8"/>
  <c r="J17" i="8"/>
  <c r="I17" i="8"/>
  <c r="H17" i="8"/>
  <c r="G17" i="8"/>
  <c r="T16" i="8"/>
  <c r="S16" i="8"/>
  <c r="R16" i="8"/>
  <c r="Q16" i="8"/>
  <c r="P16" i="8"/>
  <c r="O16" i="8"/>
  <c r="N16" i="8"/>
  <c r="M16" i="8"/>
  <c r="L16" i="8"/>
  <c r="K16" i="8"/>
  <c r="J16" i="8"/>
  <c r="I16" i="8"/>
  <c r="H16" i="8"/>
  <c r="G16" i="8"/>
  <c r="J15" i="8"/>
  <c r="K15" i="8" s="1"/>
  <c r="T13" i="8"/>
  <c r="S13" i="8"/>
  <c r="R13" i="8"/>
  <c r="Q13" i="8"/>
  <c r="P13" i="8"/>
  <c r="O13" i="8"/>
  <c r="N13" i="8"/>
  <c r="M13" i="8"/>
  <c r="L13" i="8"/>
  <c r="K13" i="8"/>
  <c r="J13" i="8"/>
  <c r="I13" i="8"/>
  <c r="H13" i="8"/>
  <c r="G13" i="8"/>
  <c r="F13" i="8"/>
  <c r="E13" i="8"/>
  <c r="T12" i="8"/>
  <c r="S12" i="8"/>
  <c r="R12" i="8"/>
  <c r="Q12" i="8"/>
  <c r="P12" i="8"/>
  <c r="O12" i="8"/>
  <c r="N12" i="8"/>
  <c r="M12" i="8"/>
  <c r="L12" i="8"/>
  <c r="K12" i="8"/>
  <c r="J12" i="8"/>
  <c r="I12" i="8"/>
  <c r="H12" i="8"/>
  <c r="G12" i="8"/>
  <c r="F12" i="8"/>
  <c r="E12" i="8"/>
  <c r="T11" i="8"/>
  <c r="S11" i="8"/>
  <c r="R11" i="8"/>
  <c r="Q11" i="8"/>
  <c r="P11" i="8"/>
  <c r="O11" i="8"/>
  <c r="N11" i="8"/>
  <c r="M11" i="8"/>
  <c r="L11" i="8"/>
  <c r="K11" i="8"/>
  <c r="J11" i="8"/>
  <c r="I11" i="8"/>
  <c r="H11" i="8"/>
  <c r="G11" i="8"/>
  <c r="F11" i="8"/>
  <c r="E11" i="8"/>
  <c r="T10" i="8"/>
  <c r="S10" i="8"/>
  <c r="R10" i="8"/>
  <c r="Q10" i="8"/>
  <c r="P10" i="8"/>
  <c r="O10" i="8"/>
  <c r="N10" i="8"/>
  <c r="M10" i="8"/>
  <c r="L10" i="8"/>
  <c r="K10" i="8"/>
  <c r="J10" i="8"/>
  <c r="I10" i="8"/>
  <c r="H10" i="8"/>
  <c r="G10" i="8"/>
  <c r="F10" i="8"/>
  <c r="E10" i="8"/>
  <c r="I9" i="8"/>
  <c r="H9" i="8"/>
  <c r="G9" i="8"/>
  <c r="P221" i="7"/>
  <c r="O221" i="7"/>
  <c r="N221" i="7"/>
  <c r="M221" i="7"/>
  <c r="L221" i="7"/>
  <c r="K221" i="7"/>
  <c r="J221" i="7"/>
  <c r="I221" i="7"/>
  <c r="H221" i="7"/>
  <c r="G221" i="7"/>
  <c r="P201" i="7"/>
  <c r="O201" i="7"/>
  <c r="N201" i="7"/>
  <c r="M201" i="7"/>
  <c r="L201" i="7"/>
  <c r="K201" i="7"/>
  <c r="J201" i="7"/>
  <c r="I201" i="7"/>
  <c r="H201" i="7"/>
  <c r="G201" i="7"/>
  <c r="P181" i="7"/>
  <c r="O181" i="7"/>
  <c r="N181" i="7"/>
  <c r="M181" i="7"/>
  <c r="L181" i="7"/>
  <c r="K181" i="7"/>
  <c r="J181" i="7"/>
  <c r="I181" i="7"/>
  <c r="H181" i="7"/>
  <c r="G181" i="7"/>
  <c r="P161" i="7"/>
  <c r="O161" i="7"/>
  <c r="N161" i="7"/>
  <c r="M161" i="7"/>
  <c r="L161" i="7"/>
  <c r="K161" i="7"/>
  <c r="J161" i="7"/>
  <c r="I161" i="7"/>
  <c r="H161" i="7"/>
  <c r="G161" i="7"/>
  <c r="P141" i="7"/>
  <c r="O141" i="7"/>
  <c r="N141" i="7"/>
  <c r="M141" i="7"/>
  <c r="L141" i="7"/>
  <c r="K141" i="7"/>
  <c r="J141" i="7"/>
  <c r="I141" i="7"/>
  <c r="H141" i="7"/>
  <c r="G141" i="7"/>
  <c r="P121" i="7"/>
  <c r="O121" i="7"/>
  <c r="N121" i="7"/>
  <c r="M121" i="7"/>
  <c r="L121" i="7"/>
  <c r="K121" i="7"/>
  <c r="J121" i="7"/>
  <c r="I121" i="7"/>
  <c r="H121" i="7"/>
  <c r="G121" i="7"/>
  <c r="P101" i="7"/>
  <c r="O101" i="7"/>
  <c r="N101" i="7"/>
  <c r="M101" i="7"/>
  <c r="L101" i="7"/>
  <c r="K101" i="7"/>
  <c r="J101" i="7"/>
  <c r="I101" i="7"/>
  <c r="H101" i="7"/>
  <c r="G101" i="7"/>
  <c r="P81" i="7"/>
  <c r="O81" i="7"/>
  <c r="N81" i="7"/>
  <c r="M81" i="7"/>
  <c r="L81" i="7"/>
  <c r="K81" i="7"/>
  <c r="J81" i="7"/>
  <c r="I81" i="7"/>
  <c r="H81" i="7"/>
  <c r="G81" i="7"/>
  <c r="P61" i="7"/>
  <c r="O61" i="7"/>
  <c r="N61" i="7"/>
  <c r="M61" i="7"/>
  <c r="L61" i="7"/>
  <c r="K61" i="7"/>
  <c r="J61" i="7"/>
  <c r="I61" i="7"/>
  <c r="H61" i="7"/>
  <c r="G61" i="7"/>
  <c r="P41" i="7"/>
  <c r="O41" i="7"/>
  <c r="N41" i="7"/>
  <c r="M41" i="7"/>
  <c r="L41" i="7"/>
  <c r="K41" i="7"/>
  <c r="J41" i="7"/>
  <c r="I41" i="7"/>
  <c r="H41" i="7"/>
  <c r="G41" i="7"/>
  <c r="T19" i="7"/>
  <c r="S19" i="7"/>
  <c r="R19" i="7"/>
  <c r="Q19" i="7"/>
  <c r="P19" i="7"/>
  <c r="O19" i="7"/>
  <c r="N19" i="7"/>
  <c r="M19" i="7"/>
  <c r="L19" i="7"/>
  <c r="K19" i="7"/>
  <c r="J19" i="7"/>
  <c r="I19" i="7"/>
  <c r="H19" i="7"/>
  <c r="G19" i="7"/>
  <c r="T18" i="7"/>
  <c r="S18" i="7"/>
  <c r="R18" i="7"/>
  <c r="Q18" i="7"/>
  <c r="P18" i="7"/>
  <c r="O18" i="7"/>
  <c r="N18" i="7"/>
  <c r="M18" i="7"/>
  <c r="L18" i="7"/>
  <c r="K18" i="7"/>
  <c r="J18" i="7"/>
  <c r="I18" i="7"/>
  <c r="H18" i="7"/>
  <c r="G18" i="7"/>
  <c r="T17" i="7"/>
  <c r="S17" i="7"/>
  <c r="R17" i="7"/>
  <c r="Q17" i="7"/>
  <c r="P17" i="7"/>
  <c r="O17" i="7"/>
  <c r="N17" i="7"/>
  <c r="M17" i="7"/>
  <c r="L17" i="7"/>
  <c r="K17" i="7"/>
  <c r="J17" i="7"/>
  <c r="I17" i="7"/>
  <c r="H17" i="7"/>
  <c r="G17" i="7"/>
  <c r="T16" i="7"/>
  <c r="S16" i="7"/>
  <c r="R16" i="7"/>
  <c r="Q16" i="7"/>
  <c r="P16" i="7"/>
  <c r="O16" i="7"/>
  <c r="N16" i="7"/>
  <c r="M16" i="7"/>
  <c r="L16" i="7"/>
  <c r="K16" i="7"/>
  <c r="J16" i="7"/>
  <c r="I16" i="7"/>
  <c r="H16" i="7"/>
  <c r="G16" i="7"/>
  <c r="J15" i="7"/>
  <c r="J9" i="7" s="1"/>
  <c r="T13" i="7"/>
  <c r="S13" i="7"/>
  <c r="R13" i="7"/>
  <c r="Q13" i="7"/>
  <c r="P13" i="7"/>
  <c r="O13" i="7"/>
  <c r="N13" i="7"/>
  <c r="M13" i="7"/>
  <c r="L13" i="7"/>
  <c r="K13" i="7"/>
  <c r="J13" i="7"/>
  <c r="I13" i="7"/>
  <c r="H13" i="7"/>
  <c r="G13" i="7"/>
  <c r="F13" i="7"/>
  <c r="E13" i="7"/>
  <c r="T12" i="7"/>
  <c r="S12" i="7"/>
  <c r="R12" i="7"/>
  <c r="Q12" i="7"/>
  <c r="P12" i="7"/>
  <c r="O12" i="7"/>
  <c r="N12" i="7"/>
  <c r="M12" i="7"/>
  <c r="L12" i="7"/>
  <c r="K12" i="7"/>
  <c r="J12" i="7"/>
  <c r="I12" i="7"/>
  <c r="H12" i="7"/>
  <c r="G12" i="7"/>
  <c r="F12" i="7"/>
  <c r="E12" i="7"/>
  <c r="T11" i="7"/>
  <c r="S11" i="7"/>
  <c r="R11" i="7"/>
  <c r="Q11" i="7"/>
  <c r="P11" i="7"/>
  <c r="O11" i="7"/>
  <c r="N11" i="7"/>
  <c r="M11" i="7"/>
  <c r="L11" i="7"/>
  <c r="K11" i="7"/>
  <c r="J11" i="7"/>
  <c r="I11" i="7"/>
  <c r="H11" i="7"/>
  <c r="G11" i="7"/>
  <c r="F11" i="7"/>
  <c r="E11" i="7"/>
  <c r="T10" i="7"/>
  <c r="S10" i="7"/>
  <c r="R10" i="7"/>
  <c r="Q10" i="7"/>
  <c r="P10" i="7"/>
  <c r="O10" i="7"/>
  <c r="N10" i="7"/>
  <c r="M10" i="7"/>
  <c r="L10" i="7"/>
  <c r="K10" i="7"/>
  <c r="J10" i="7"/>
  <c r="I10" i="7"/>
  <c r="H10" i="7"/>
  <c r="G10" i="7"/>
  <c r="F10" i="7"/>
  <c r="E10" i="7"/>
  <c r="I9" i="7"/>
  <c r="H9" i="7"/>
  <c r="G9" i="7"/>
  <c r="G41" i="2"/>
  <c r="N135" i="3"/>
  <c r="M135" i="3"/>
  <c r="L135" i="3"/>
  <c r="K135" i="3"/>
  <c r="J135" i="3"/>
  <c r="I135" i="3"/>
  <c r="H135" i="3"/>
  <c r="G135" i="3"/>
  <c r="S201" i="8" l="1"/>
  <c r="R181" i="7"/>
  <c r="S3" i="6"/>
  <c r="D3" i="6"/>
  <c r="T121" i="8"/>
  <c r="R101" i="8"/>
  <c r="S221" i="8"/>
  <c r="S141" i="8"/>
  <c r="R141" i="8"/>
  <c r="S121" i="8"/>
  <c r="Q141" i="8"/>
  <c r="Q121" i="8"/>
  <c r="R201" i="8"/>
  <c r="S181" i="7"/>
  <c r="S121" i="7"/>
  <c r="T121" i="7"/>
  <c r="R61" i="7"/>
  <c r="T41" i="7"/>
  <c r="R141" i="7"/>
  <c r="T161" i="7"/>
  <c r="Q141" i="7"/>
  <c r="K15" i="7"/>
  <c r="L15" i="7" s="1"/>
  <c r="L9" i="7" s="1"/>
  <c r="R201" i="7"/>
  <c r="N232" i="7"/>
  <c r="L232" i="7"/>
  <c r="M232" i="7"/>
  <c r="I232" i="7"/>
  <c r="J232" i="7"/>
  <c r="G232" i="7"/>
  <c r="O232" i="7"/>
  <c r="P232" i="7"/>
  <c r="H232" i="7"/>
  <c r="K232" i="7"/>
  <c r="L232" i="8"/>
  <c r="M232" i="8"/>
  <c r="K232" i="8"/>
  <c r="P232" i="8"/>
  <c r="I232" i="8"/>
  <c r="G232" i="8"/>
  <c r="H232" i="8"/>
  <c r="J232" i="8"/>
  <c r="N232" i="8"/>
  <c r="O232" i="8"/>
  <c r="L15" i="8"/>
  <c r="K9" i="8"/>
  <c r="R161" i="8"/>
  <c r="S41" i="8"/>
  <c r="Q61" i="8"/>
  <c r="S161" i="8"/>
  <c r="Q181" i="8"/>
  <c r="T41" i="8"/>
  <c r="R61" i="8"/>
  <c r="T161" i="8"/>
  <c r="R181" i="8"/>
  <c r="Q161" i="8"/>
  <c r="S61" i="8"/>
  <c r="Q81" i="8"/>
  <c r="S181" i="8"/>
  <c r="Q201" i="8"/>
  <c r="T141" i="8"/>
  <c r="T61" i="8"/>
  <c r="R81" i="8"/>
  <c r="T181" i="8"/>
  <c r="Q41" i="8"/>
  <c r="R41" i="8"/>
  <c r="J9" i="8"/>
  <c r="S81" i="8"/>
  <c r="Q101" i="8"/>
  <c r="Q221" i="8"/>
  <c r="T201" i="8"/>
  <c r="T81" i="8"/>
  <c r="R221" i="8"/>
  <c r="S101" i="8"/>
  <c r="T101" i="8"/>
  <c r="R121" i="8"/>
  <c r="T221" i="8"/>
  <c r="Q41" i="7"/>
  <c r="S141" i="7"/>
  <c r="Q161" i="7"/>
  <c r="R41" i="7"/>
  <c r="T141" i="7"/>
  <c r="R161" i="7"/>
  <c r="S41" i="7"/>
  <c r="Q61" i="7"/>
  <c r="S161" i="7"/>
  <c r="Q181" i="7"/>
  <c r="T61" i="7"/>
  <c r="R81" i="7"/>
  <c r="T181" i="7"/>
  <c r="S61" i="7"/>
  <c r="Q81" i="7"/>
  <c r="Q201" i="7"/>
  <c r="S81" i="7"/>
  <c r="Q101" i="7"/>
  <c r="S201" i="7"/>
  <c r="Q221" i="7"/>
  <c r="T81" i="7"/>
  <c r="R101" i="7"/>
  <c r="T201" i="7"/>
  <c r="R221" i="7"/>
  <c r="S101" i="7"/>
  <c r="Q121" i="7"/>
  <c r="S221" i="7"/>
  <c r="R121" i="7"/>
  <c r="T221" i="7"/>
  <c r="T101" i="7"/>
  <c r="M15" i="7" l="1"/>
  <c r="M9" i="7" s="1"/>
  <c r="K9" i="7"/>
  <c r="S232" i="8"/>
  <c r="M15" i="8"/>
  <c r="L9" i="8"/>
  <c r="T232" i="8"/>
  <c r="R232" i="8"/>
  <c r="Q232" i="8"/>
  <c r="Q232" i="7"/>
  <c r="S232" i="7"/>
  <c r="R232" i="7"/>
  <c r="T232" i="7"/>
  <c r="N15" i="7" l="1"/>
  <c r="N9" i="7" s="1"/>
  <c r="N15" i="8"/>
  <c r="M9" i="8"/>
  <c r="O15" i="7" l="1"/>
  <c r="O9" i="7" s="1"/>
  <c r="N9" i="8"/>
  <c r="O15" i="8"/>
  <c r="P15" i="7" l="1"/>
  <c r="Q15" i="7" s="1"/>
  <c r="O9" i="8"/>
  <c r="P15" i="8"/>
  <c r="P9" i="7" l="1"/>
  <c r="P9" i="8"/>
  <c r="Q15" i="8"/>
  <c r="Q9" i="7"/>
  <c r="R15" i="7"/>
  <c r="Q9" i="8" l="1"/>
  <c r="R15" i="8"/>
  <c r="S15" i="7"/>
  <c r="R9" i="7"/>
  <c r="R9" i="8" l="1"/>
  <c r="S15" i="8"/>
  <c r="T15" i="7"/>
  <c r="T9" i="7" s="1"/>
  <c r="S9" i="7"/>
  <c r="T15" i="8" l="1"/>
  <c r="T9" i="8" s="1"/>
  <c r="S9" i="8"/>
  <c r="P221" i="2" l="1"/>
  <c r="O221" i="2"/>
  <c r="N221" i="2"/>
  <c r="M221" i="2"/>
  <c r="L221" i="2"/>
  <c r="K221" i="2"/>
  <c r="J221" i="2"/>
  <c r="I221" i="2"/>
  <c r="H221" i="2"/>
  <c r="G221" i="2"/>
  <c r="P201" i="2"/>
  <c r="O201" i="2"/>
  <c r="N201" i="2"/>
  <c r="M201" i="2"/>
  <c r="L201" i="2"/>
  <c r="K201" i="2"/>
  <c r="J201" i="2"/>
  <c r="I201" i="2"/>
  <c r="H201" i="2"/>
  <c r="G201" i="2"/>
  <c r="P181" i="2"/>
  <c r="O181" i="2"/>
  <c r="N181" i="2"/>
  <c r="M181" i="2"/>
  <c r="L181" i="2"/>
  <c r="K181" i="2"/>
  <c r="J181" i="2"/>
  <c r="I181" i="2"/>
  <c r="H181" i="2"/>
  <c r="G181" i="2"/>
  <c r="P161" i="2"/>
  <c r="O161" i="2"/>
  <c r="N161" i="2"/>
  <c r="M161" i="2"/>
  <c r="L161" i="2"/>
  <c r="K161" i="2"/>
  <c r="J161" i="2"/>
  <c r="I161" i="2"/>
  <c r="H161" i="2"/>
  <c r="G161" i="2"/>
  <c r="P141" i="2"/>
  <c r="O141" i="2"/>
  <c r="N141" i="2"/>
  <c r="M141" i="2"/>
  <c r="L141" i="2"/>
  <c r="K141" i="2"/>
  <c r="J141" i="2"/>
  <c r="I141" i="2"/>
  <c r="H141" i="2"/>
  <c r="G141" i="2"/>
  <c r="P121" i="2"/>
  <c r="O121" i="2"/>
  <c r="N121" i="2"/>
  <c r="M121" i="2"/>
  <c r="L121" i="2"/>
  <c r="K121" i="2"/>
  <c r="J121" i="2"/>
  <c r="I121" i="2"/>
  <c r="H121" i="2"/>
  <c r="G121" i="2"/>
  <c r="P101" i="2"/>
  <c r="O101" i="2"/>
  <c r="N101" i="2"/>
  <c r="M101" i="2"/>
  <c r="L101" i="2"/>
  <c r="K101" i="2"/>
  <c r="J101" i="2"/>
  <c r="I101" i="2"/>
  <c r="H101" i="2"/>
  <c r="G101" i="2"/>
  <c r="P81" i="2"/>
  <c r="O81" i="2"/>
  <c r="N81" i="2"/>
  <c r="M81" i="2"/>
  <c r="L81" i="2"/>
  <c r="K81" i="2"/>
  <c r="J81" i="2"/>
  <c r="I81" i="2"/>
  <c r="H81" i="2"/>
  <c r="G81" i="2"/>
  <c r="P61" i="2"/>
  <c r="O61" i="2"/>
  <c r="N61" i="2"/>
  <c r="M61" i="2"/>
  <c r="L61" i="2"/>
  <c r="K61" i="2"/>
  <c r="J61" i="2"/>
  <c r="I61" i="2"/>
  <c r="H61" i="2"/>
  <c r="G61" i="2"/>
  <c r="P41" i="2"/>
  <c r="H41" i="2"/>
  <c r="G9" i="2"/>
  <c r="H9" i="2"/>
  <c r="G10" i="2"/>
  <c r="H10" i="2"/>
  <c r="G11" i="2"/>
  <c r="H11" i="2"/>
  <c r="G12" i="2"/>
  <c r="H12" i="2"/>
  <c r="G13" i="2"/>
  <c r="H13" i="2"/>
  <c r="G16" i="2"/>
  <c r="H16" i="2"/>
  <c r="G17" i="2"/>
  <c r="H17" i="2"/>
  <c r="G18" i="2"/>
  <c r="H18" i="2"/>
  <c r="G19" i="2"/>
  <c r="H19" i="2"/>
  <c r="O41" i="2"/>
  <c r="N41" i="2"/>
  <c r="M41" i="2"/>
  <c r="L41" i="2"/>
  <c r="K41" i="2"/>
  <c r="J41" i="2"/>
  <c r="I41" i="2"/>
  <c r="F12" i="3"/>
  <c r="F18" i="3" s="1"/>
  <c r="F13" i="3"/>
  <c r="F19" i="3" s="1"/>
  <c r="F14" i="3"/>
  <c r="F20" i="3" s="1"/>
  <c r="F15" i="3"/>
  <c r="F21" i="3" s="1"/>
  <c r="G20" i="3"/>
  <c r="G42" i="3" s="1"/>
  <c r="H20" i="3"/>
  <c r="H42" i="3" s="1"/>
  <c r="I20" i="3"/>
  <c r="I42" i="3" s="1"/>
  <c r="J20" i="3"/>
  <c r="J42" i="3" s="1"/>
  <c r="K20" i="3"/>
  <c r="K42" i="3" s="1"/>
  <c r="L20" i="3"/>
  <c r="L42" i="3" s="1"/>
  <c r="M20" i="3"/>
  <c r="M42" i="3" s="1"/>
  <c r="N20" i="3"/>
  <c r="N42" i="3" s="1"/>
  <c r="O20" i="3"/>
  <c r="O42" i="3" s="1"/>
  <c r="P20" i="3"/>
  <c r="P42" i="3" s="1"/>
  <c r="Q20" i="3"/>
  <c r="Q42" i="3" s="1"/>
  <c r="R20" i="3"/>
  <c r="R42" i="3" s="1"/>
  <c r="G21" i="3"/>
  <c r="G43" i="3" s="1"/>
  <c r="H21" i="3"/>
  <c r="H43" i="3" s="1"/>
  <c r="I21" i="3"/>
  <c r="I43" i="3" s="1"/>
  <c r="J21" i="3"/>
  <c r="J43" i="3" s="1"/>
  <c r="K21" i="3"/>
  <c r="K43" i="3" s="1"/>
  <c r="L21" i="3"/>
  <c r="L43" i="3" s="1"/>
  <c r="M21" i="3"/>
  <c r="M43" i="3" s="1"/>
  <c r="N21" i="3"/>
  <c r="N43" i="3" s="1"/>
  <c r="O21" i="3"/>
  <c r="O43" i="3" s="1"/>
  <c r="P21" i="3"/>
  <c r="P43" i="3" s="1"/>
  <c r="Q21" i="3"/>
  <c r="Q43" i="3" s="1"/>
  <c r="R21" i="3"/>
  <c r="R43" i="3" s="1"/>
  <c r="G14" i="3"/>
  <c r="H14" i="3"/>
  <c r="I14" i="3"/>
  <c r="I37" i="3" s="1"/>
  <c r="J14" i="3"/>
  <c r="J37" i="3" s="1"/>
  <c r="K14" i="3"/>
  <c r="L14" i="3"/>
  <c r="M14" i="3"/>
  <c r="N14" i="3"/>
  <c r="O14" i="3"/>
  <c r="P14" i="3"/>
  <c r="P37" i="3" s="1"/>
  <c r="Q14" i="3"/>
  <c r="R14" i="3"/>
  <c r="R37" i="3" s="1"/>
  <c r="G15" i="3"/>
  <c r="H15" i="3"/>
  <c r="I15" i="3"/>
  <c r="J15" i="3"/>
  <c r="K15" i="3"/>
  <c r="L15" i="3"/>
  <c r="M15" i="3"/>
  <c r="N15" i="3"/>
  <c r="O15" i="3"/>
  <c r="P15" i="3"/>
  <c r="Q15" i="3"/>
  <c r="R15" i="3"/>
  <c r="B25" i="1"/>
  <c r="P19" i="3"/>
  <c r="P41" i="3" s="1"/>
  <c r="O19" i="3"/>
  <c r="O41" i="3" s="1"/>
  <c r="N19" i="3"/>
  <c r="N41" i="3" s="1"/>
  <c r="M19" i="3"/>
  <c r="M41" i="3" s="1"/>
  <c r="L19" i="3"/>
  <c r="L41" i="3" s="1"/>
  <c r="K19" i="3"/>
  <c r="K41" i="3" s="1"/>
  <c r="J19" i="3"/>
  <c r="J41" i="3" s="1"/>
  <c r="I19" i="3"/>
  <c r="I41" i="3" s="1"/>
  <c r="H19" i="3"/>
  <c r="H41" i="3" s="1"/>
  <c r="G19" i="3"/>
  <c r="G41" i="3" s="1"/>
  <c r="P18" i="3"/>
  <c r="O18" i="3"/>
  <c r="N18" i="3"/>
  <c r="M18" i="3"/>
  <c r="L18" i="3"/>
  <c r="K18" i="3"/>
  <c r="J18" i="3"/>
  <c r="I18" i="3"/>
  <c r="H18" i="3"/>
  <c r="G18" i="3"/>
  <c r="P17" i="3"/>
  <c r="O17" i="3"/>
  <c r="N17" i="3"/>
  <c r="M17" i="3"/>
  <c r="L17" i="3"/>
  <c r="K17" i="3"/>
  <c r="J17" i="3"/>
  <c r="I17" i="3"/>
  <c r="H17" i="3"/>
  <c r="G17" i="3"/>
  <c r="P13" i="3"/>
  <c r="O13" i="3"/>
  <c r="N13" i="3"/>
  <c r="M13" i="3"/>
  <c r="L13" i="3"/>
  <c r="K13" i="3"/>
  <c r="J13" i="3"/>
  <c r="I13" i="3"/>
  <c r="H13" i="3"/>
  <c r="G13" i="3"/>
  <c r="E13" i="3"/>
  <c r="P12" i="3"/>
  <c r="O12" i="3"/>
  <c r="N12" i="3"/>
  <c r="M12" i="3"/>
  <c r="L12" i="3"/>
  <c r="K12" i="3"/>
  <c r="J12" i="3"/>
  <c r="I12" i="3"/>
  <c r="H12" i="3"/>
  <c r="G12" i="3"/>
  <c r="E12" i="3"/>
  <c r="P11" i="3"/>
  <c r="O11" i="3"/>
  <c r="N11" i="3"/>
  <c r="M11" i="3"/>
  <c r="L11" i="3"/>
  <c r="K11" i="3"/>
  <c r="J11" i="3"/>
  <c r="I11" i="3"/>
  <c r="H11" i="3"/>
  <c r="G11" i="3"/>
  <c r="F11" i="3"/>
  <c r="F17" i="3" s="1"/>
  <c r="E11" i="3"/>
  <c r="H10" i="3"/>
  <c r="S19" i="2"/>
  <c r="R19" i="2"/>
  <c r="Q19" i="2"/>
  <c r="P19" i="2"/>
  <c r="O19" i="2"/>
  <c r="N19" i="2"/>
  <c r="M19" i="2"/>
  <c r="L19" i="2"/>
  <c r="K19" i="2"/>
  <c r="J19" i="2"/>
  <c r="I19" i="2"/>
  <c r="S18" i="2"/>
  <c r="R18" i="2"/>
  <c r="Q18" i="2"/>
  <c r="P18" i="2"/>
  <c r="O18" i="2"/>
  <c r="N18" i="2"/>
  <c r="M18" i="2"/>
  <c r="L18" i="2"/>
  <c r="K18" i="2"/>
  <c r="J18" i="2"/>
  <c r="I18" i="2"/>
  <c r="S17" i="2"/>
  <c r="R17" i="2"/>
  <c r="Q17" i="2"/>
  <c r="P17" i="2"/>
  <c r="O17" i="2"/>
  <c r="N17" i="2"/>
  <c r="M17" i="2"/>
  <c r="L17" i="2"/>
  <c r="K17" i="2"/>
  <c r="J17" i="2"/>
  <c r="I17" i="2"/>
  <c r="S16" i="2"/>
  <c r="R16" i="2"/>
  <c r="Q16" i="2"/>
  <c r="P16" i="2"/>
  <c r="O16" i="2"/>
  <c r="N16" i="2"/>
  <c r="M16" i="2"/>
  <c r="L16" i="2"/>
  <c r="K16" i="2"/>
  <c r="J16" i="2"/>
  <c r="I16" i="2"/>
  <c r="J15" i="2"/>
  <c r="N13" i="2"/>
  <c r="M13" i="2"/>
  <c r="L13" i="2"/>
  <c r="K13" i="2"/>
  <c r="J13" i="2"/>
  <c r="I13" i="2"/>
  <c r="N12" i="2"/>
  <c r="M12" i="2"/>
  <c r="L12" i="2"/>
  <c r="K12" i="2"/>
  <c r="J12" i="2"/>
  <c r="I12" i="2"/>
  <c r="N11" i="2"/>
  <c r="M11" i="2"/>
  <c r="L11" i="2"/>
  <c r="K11" i="2"/>
  <c r="J11" i="2"/>
  <c r="I11" i="2"/>
  <c r="N10" i="2"/>
  <c r="M10" i="2"/>
  <c r="L10" i="2"/>
  <c r="K10" i="2"/>
  <c r="J10" i="2"/>
  <c r="I10" i="2"/>
  <c r="I9" i="2"/>
  <c r="Q19" i="3"/>
  <c r="Q41" i="3" s="1"/>
  <c r="B23" i="1"/>
  <c r="E19" i="3" s="1"/>
  <c r="E140" i="3" s="1"/>
  <c r="R18" i="3"/>
  <c r="B22" i="1"/>
  <c r="E18" i="3" s="1"/>
  <c r="E139" i="3" s="1"/>
  <c r="Q17" i="3"/>
  <c r="B21" i="1"/>
  <c r="E17" i="3" s="1"/>
  <c r="E138" i="3" s="1"/>
  <c r="R13" i="3"/>
  <c r="Q12" i="3"/>
  <c r="R11" i="3"/>
  <c r="C7" i="1"/>
  <c r="F13" i="2" s="1"/>
  <c r="B7" i="1"/>
  <c r="E13" i="2" s="1"/>
  <c r="C6" i="1"/>
  <c r="F12" i="2" s="1"/>
  <c r="B6" i="1"/>
  <c r="E12" i="2" s="1"/>
  <c r="C5" i="1"/>
  <c r="F11" i="2" s="1"/>
  <c r="B5" i="1"/>
  <c r="E11" i="2" s="1"/>
  <c r="C4" i="1"/>
  <c r="F10" i="2" s="1"/>
  <c r="B4" i="1"/>
  <c r="E10" i="2" s="1"/>
  <c r="E143" i="3" l="1"/>
  <c r="E151" i="3"/>
  <c r="E144" i="3"/>
  <c r="E152" i="3"/>
  <c r="E145" i="3"/>
  <c r="E153" i="3"/>
  <c r="H34" i="3"/>
  <c r="J36" i="3"/>
  <c r="L39" i="3"/>
  <c r="N40" i="3"/>
  <c r="L38" i="3"/>
  <c r="L37" i="3"/>
  <c r="R34" i="3"/>
  <c r="I34" i="3"/>
  <c r="J35" i="3"/>
  <c r="K36" i="3"/>
  <c r="M39" i="3"/>
  <c r="O40" i="3"/>
  <c r="K38" i="3"/>
  <c r="K37" i="3"/>
  <c r="L35" i="3"/>
  <c r="L34" i="3"/>
  <c r="N36" i="3"/>
  <c r="H38" i="3"/>
  <c r="N39" i="3"/>
  <c r="M36" i="3"/>
  <c r="M35" i="3"/>
  <c r="P39" i="3"/>
  <c r="H37" i="3"/>
  <c r="Q39" i="3"/>
  <c r="M34" i="3"/>
  <c r="N35" i="3"/>
  <c r="O36" i="3"/>
  <c r="G40" i="3"/>
  <c r="G38" i="3"/>
  <c r="G37" i="3"/>
  <c r="I35" i="3"/>
  <c r="P40" i="3"/>
  <c r="N34" i="3"/>
  <c r="O35" i="3"/>
  <c r="P36" i="3"/>
  <c r="H40" i="3"/>
  <c r="J34" i="3"/>
  <c r="R40" i="3"/>
  <c r="O34" i="3"/>
  <c r="P35" i="3"/>
  <c r="G39" i="3"/>
  <c r="I40" i="3"/>
  <c r="Q38" i="3"/>
  <c r="Q37" i="3"/>
  <c r="H39" i="3"/>
  <c r="J40" i="3"/>
  <c r="R38" i="3"/>
  <c r="K35" i="3"/>
  <c r="R36" i="3"/>
  <c r="I39" i="3"/>
  <c r="O37" i="3"/>
  <c r="P38" i="3"/>
  <c r="G35" i="3"/>
  <c r="J39" i="3"/>
  <c r="L40" i="3"/>
  <c r="N38" i="3"/>
  <c r="N37" i="3"/>
  <c r="J38" i="3"/>
  <c r="Q35" i="3"/>
  <c r="L36" i="3"/>
  <c r="K34" i="3"/>
  <c r="O39" i="3"/>
  <c r="P34" i="3"/>
  <c r="G36" i="3"/>
  <c r="K40" i="3"/>
  <c r="O38" i="3"/>
  <c r="H36" i="3"/>
  <c r="G34" i="3"/>
  <c r="H35" i="3"/>
  <c r="I36" i="3"/>
  <c r="K39" i="3"/>
  <c r="M40" i="3"/>
  <c r="M38" i="3"/>
  <c r="M37" i="3"/>
  <c r="I38" i="3"/>
  <c r="E37" i="3"/>
  <c r="E127" i="3"/>
  <c r="E132" i="3"/>
  <c r="E117" i="3"/>
  <c r="E122" i="3"/>
  <c r="E124" i="3"/>
  <c r="E129" i="3"/>
  <c r="E114" i="3"/>
  <c r="E119" i="3"/>
  <c r="E125" i="3"/>
  <c r="E115" i="3"/>
  <c r="E120" i="3"/>
  <c r="E130" i="3"/>
  <c r="E126" i="3"/>
  <c r="E116" i="3"/>
  <c r="E121" i="3"/>
  <c r="E131" i="3"/>
  <c r="G232" i="2"/>
  <c r="H232" i="2"/>
  <c r="E42" i="3"/>
  <c r="E72" i="3"/>
  <c r="E95" i="3" s="1"/>
  <c r="E100" i="3" s="1"/>
  <c r="E105" i="3" s="1"/>
  <c r="E110" i="3" s="1"/>
  <c r="E82" i="3"/>
  <c r="E87" i="3"/>
  <c r="E27" i="3"/>
  <c r="E50" i="3" s="1"/>
  <c r="E55" i="3" s="1"/>
  <c r="E60" i="3" s="1"/>
  <c r="E65" i="3" s="1"/>
  <c r="E77" i="3"/>
  <c r="E32" i="3"/>
  <c r="J9" i="2"/>
  <c r="R19" i="3"/>
  <c r="R41" i="3" s="1"/>
  <c r="E26" i="3"/>
  <c r="E49" i="3" s="1"/>
  <c r="E54" i="3" s="1"/>
  <c r="E59" i="3" s="1"/>
  <c r="E64" i="3" s="1"/>
  <c r="E86" i="3"/>
  <c r="E71" i="3"/>
  <c r="E94" i="3" s="1"/>
  <c r="E99" i="3" s="1"/>
  <c r="E104" i="3" s="1"/>
  <c r="E109" i="3" s="1"/>
  <c r="E36" i="3"/>
  <c r="E81" i="3"/>
  <c r="E41" i="3"/>
  <c r="E31" i="3"/>
  <c r="E76" i="3"/>
  <c r="E74" i="3"/>
  <c r="E24" i="3"/>
  <c r="E47" i="3" s="1"/>
  <c r="E52" i="3" s="1"/>
  <c r="E57" i="3" s="1"/>
  <c r="E62" i="3" s="1"/>
  <c r="E84" i="3"/>
  <c r="E69" i="3"/>
  <c r="E92" i="3" s="1"/>
  <c r="E97" i="3" s="1"/>
  <c r="E102" i="3" s="1"/>
  <c r="E107" i="3" s="1"/>
  <c r="E34" i="3"/>
  <c r="E79" i="3"/>
  <c r="E39" i="3"/>
  <c r="E29" i="3"/>
  <c r="O12" i="2"/>
  <c r="E40" i="3"/>
  <c r="E25" i="3"/>
  <c r="E48" i="3" s="1"/>
  <c r="E53" i="3" s="1"/>
  <c r="E58" i="3" s="1"/>
  <c r="E63" i="3" s="1"/>
  <c r="E85" i="3"/>
  <c r="E70" i="3"/>
  <c r="E93" i="3" s="1"/>
  <c r="E98" i="3" s="1"/>
  <c r="E103" i="3" s="1"/>
  <c r="E108" i="3" s="1"/>
  <c r="E80" i="3"/>
  <c r="E30" i="3"/>
  <c r="E75" i="3"/>
  <c r="E35" i="3"/>
  <c r="R12" i="3"/>
  <c r="Q13" i="3"/>
  <c r="K15" i="2"/>
  <c r="I10" i="3"/>
  <c r="Q18" i="3"/>
  <c r="R17" i="3"/>
  <c r="Q11" i="3"/>
  <c r="L45" i="3" l="1"/>
  <c r="N45" i="3"/>
  <c r="M45" i="3"/>
  <c r="O45" i="3"/>
  <c r="R35" i="3"/>
  <c r="I45" i="3"/>
  <c r="I90" i="3"/>
  <c r="M90" i="3"/>
  <c r="O90" i="3"/>
  <c r="P45" i="3"/>
  <c r="P90" i="3"/>
  <c r="J45" i="3"/>
  <c r="J90" i="3"/>
  <c r="L90" i="3"/>
  <c r="Q34" i="3"/>
  <c r="G45" i="3"/>
  <c r="Q36" i="3"/>
  <c r="H90" i="3"/>
  <c r="R39" i="3"/>
  <c r="H45" i="3"/>
  <c r="G90" i="3"/>
  <c r="N90" i="3"/>
  <c r="K45" i="3"/>
  <c r="K90" i="3"/>
  <c r="Q40" i="3"/>
  <c r="O11" i="2"/>
  <c r="J232" i="2"/>
  <c r="O10" i="2"/>
  <c r="J10" i="3"/>
  <c r="I232" i="2"/>
  <c r="P12" i="2"/>
  <c r="O13" i="2"/>
  <c r="K9" i="2"/>
  <c r="L15" i="2"/>
  <c r="G148" i="3" l="1"/>
  <c r="R90" i="3"/>
  <c r="R45" i="3"/>
  <c r="Q45" i="3"/>
  <c r="Q90" i="3"/>
  <c r="P11" i="2"/>
  <c r="P13" i="2"/>
  <c r="K10" i="3"/>
  <c r="Q12" i="2"/>
  <c r="P10" i="2"/>
  <c r="L9" i="2"/>
  <c r="M15" i="2"/>
  <c r="Q11" i="2" l="1"/>
  <c r="Q13" i="2"/>
  <c r="R12" i="2"/>
  <c r="K232" i="2"/>
  <c r="Q10" i="2"/>
  <c r="L10" i="3"/>
  <c r="M9" i="2"/>
  <c r="N15" i="2"/>
  <c r="Q41" i="2" l="1"/>
  <c r="Q181" i="2"/>
  <c r="Q61" i="2"/>
  <c r="Q121" i="2"/>
  <c r="Q161" i="2"/>
  <c r="Q201" i="2"/>
  <c r="Q81" i="2"/>
  <c r="Q141" i="2"/>
  <c r="Q221" i="2"/>
  <c r="Q101" i="2"/>
  <c r="R11" i="2"/>
  <c r="L232" i="2"/>
  <c r="M10" i="3"/>
  <c r="R10" i="2"/>
  <c r="S12" i="2"/>
  <c r="N9" i="2"/>
  <c r="O15" i="2"/>
  <c r="R13" i="2"/>
  <c r="R181" i="2" l="1"/>
  <c r="R61" i="2"/>
  <c r="R161" i="2"/>
  <c r="R201" i="2"/>
  <c r="R101" i="2"/>
  <c r="R81" i="2"/>
  <c r="R121" i="2"/>
  <c r="R141" i="2"/>
  <c r="R221" i="2"/>
  <c r="R41" i="2"/>
  <c r="T12" i="2"/>
  <c r="T18" i="2"/>
  <c r="S11" i="2"/>
  <c r="P15" i="2"/>
  <c r="O9" i="2"/>
  <c r="S10" i="2"/>
  <c r="M232" i="2"/>
  <c r="S13" i="2"/>
  <c r="N10" i="3"/>
  <c r="S141" i="2" l="1"/>
  <c r="S61" i="2"/>
  <c r="S161" i="2"/>
  <c r="S181" i="2"/>
  <c r="S121" i="2"/>
  <c r="S221" i="2"/>
  <c r="S101" i="2"/>
  <c r="S81" i="2"/>
  <c r="S201" i="2"/>
  <c r="S41" i="2"/>
  <c r="T13" i="2"/>
  <c r="T19" i="2"/>
  <c r="T10" i="2"/>
  <c r="T16" i="2"/>
  <c r="T11" i="2"/>
  <c r="T17" i="2"/>
  <c r="Q15" i="2"/>
  <c r="P9" i="2"/>
  <c r="O10" i="3"/>
  <c r="N232" i="2"/>
  <c r="T141" i="2" l="1"/>
  <c r="T121" i="2"/>
  <c r="T221" i="2"/>
  <c r="T101" i="2"/>
  <c r="T61" i="2"/>
  <c r="T161" i="2"/>
  <c r="T201" i="2"/>
  <c r="T81" i="2"/>
  <c r="T181" i="2"/>
  <c r="T41" i="2"/>
  <c r="O232" i="2"/>
  <c r="P10" i="3"/>
  <c r="R15" i="2"/>
  <c r="Q9" i="2"/>
  <c r="P232" i="2" l="1"/>
  <c r="Q10" i="3"/>
  <c r="S15" i="2"/>
  <c r="R9" i="2"/>
  <c r="S9" i="2" l="1"/>
  <c r="T15" i="2"/>
  <c r="R10" i="3"/>
  <c r="Q232" i="2"/>
  <c r="R232" i="2" l="1"/>
  <c r="T9" i="2"/>
  <c r="S232" i="2" l="1"/>
  <c r="T232" i="2" l="1"/>
</calcChain>
</file>

<file path=xl/sharedStrings.xml><?xml version="1.0" encoding="utf-8"?>
<sst xmlns="http://schemas.openxmlformats.org/spreadsheetml/2006/main" count="1632" uniqueCount="134">
  <si>
    <t>DECLARATION DES RELIQUATS DES PERTES 2022 POUR LES CLIENTS ELIGIBLES AU BOUCLIER TARIFAIRE GAZ 2022</t>
  </si>
  <si>
    <r>
      <rPr>
        <b/>
        <u/>
        <sz val="11"/>
        <color theme="1"/>
        <rFont val="Calibri"/>
        <family val="2"/>
        <scheme val="minor"/>
      </rPr>
      <t>Conditions de déclaration de reliquats pour le bouclier gaz 2022 :</t>
    </r>
    <r>
      <rPr>
        <sz val="11"/>
        <color theme="1"/>
        <rFont val="Calibri"/>
        <family val="2"/>
        <scheme val="minor"/>
      </rPr>
      <t xml:space="preserve">
Il est possible de déclarer des reliquats pour le bouclier gaz 2022 à condition uniquement que les reliquats soient dus à des éléments nouveaux tels que la finalisation des relevés de compteurs, lorsque celle-ci n’était pas déjà ateinte à la date de déclaration du 31 mars 2023.</t>
    </r>
  </si>
  <si>
    <t>Cette nouvelle déclaration viendra donc suppléer la déclaration réalisée par les fournisseurs au guichet de mars 2023 pour la déclaration des pertes au titre du bouclier tarifaire gaz 2022.</t>
  </si>
  <si>
    <t>Les fournisseurs déclarant des reliquats 2022 devront donc obligatoirement re-déclarer l'ensemble des volumes 2022 bénéficiant du bouclier et pas uniquement le différentiel avec la précédente déclaration.</t>
  </si>
  <si>
    <t>Il n'est pas nécessaire pour les fournisseurs n'ayant pas observé d'évolution de la relève des compteurs éligibles depuis la déclaration du guichet de mars 2022 de compléter ce formulaire "reliquats".</t>
  </si>
  <si>
    <t>Les fournisseurs peuvent déclarer des reliquats 2022 si et seulement si les écarts constatés dus à ces reliquats sont supérieurs à 5000€.</t>
  </si>
  <si>
    <t>Ressources supplémentaires à consulter en ligne</t>
  </si>
  <si>
    <t>I. Identification</t>
  </si>
  <si>
    <t>II. Références prix</t>
  </si>
  <si>
    <t>III.A. Indexé TRV ENGIE</t>
  </si>
  <si>
    <t>III.B. Indexé marché</t>
  </si>
  <si>
    <t>III.C. Prix fixes</t>
  </si>
  <si>
    <t>III.D. TRV ELD et indexé TRV ELD</t>
  </si>
  <si>
    <t>IV. Export</t>
  </si>
  <si>
    <t>Cet onglet concerne chaque fournisseur (càd chaque personne morale titulaire d'une autorisation de fourniture souhaitant bénéficier du dispositif).</t>
  </si>
  <si>
    <t>Cet onglet concerne tous les fournisseurs.</t>
  </si>
  <si>
    <t>Cet onglet est à destination de la CRE</t>
  </si>
  <si>
    <r>
      <rPr>
        <b/>
        <sz val="11"/>
        <color theme="1"/>
        <rFont val="Calibri"/>
        <family val="2"/>
        <scheme val="minor"/>
      </rPr>
      <t>De manière générale, voir la FAQ qui se trouve sur le site de la CRE :</t>
    </r>
    <r>
      <rPr>
        <sz val="11"/>
        <color theme="1"/>
        <rFont val="Calibri"/>
        <family val="2"/>
        <scheme val="minor"/>
      </rPr>
      <t xml:space="preserve">
https://www.cre.fr/media/Fichiers/Actualites/telecharger-la-faq</t>
    </r>
  </si>
  <si>
    <t>Il précise le niveau des TRVG Engie mensuels par profil de consommateur</t>
  </si>
  <si>
    <t>Il sert à renseigner les volumes des offres de marché indexés aux TRV Engie</t>
  </si>
  <si>
    <t>Il sert à renseigner les volumes des offres indexées marché</t>
  </si>
  <si>
    <t>Il sert à renseigner les volumes des offres prix fixes</t>
  </si>
  <si>
    <t>Il sert à renseigner les volumes des offres aux TRV ELD ou indexées sur les TRV ELD</t>
  </si>
  <si>
    <t>Sinon, voir dans la liste qui suit plusieurs sujets abordés dans le cadre des délibérations de la CRE.</t>
  </si>
  <si>
    <t>Il permet d'identifier précisément le fournisseur d'électricité à l'origine de la déclaration.</t>
  </si>
  <si>
    <t>Il permet également aux ELD d'indiquer leurs TRV ELD sur la période d'application du bouclier tarifaire 2022</t>
  </si>
  <si>
    <t>Eléments à renseigner</t>
  </si>
  <si>
    <t>Eléments à renseigner (uniquement pour les ELD)</t>
  </si>
  <si>
    <t>Eléments à renseigner (à partir de septembre 2022 uniquement)</t>
  </si>
  <si>
    <r>
      <rPr>
        <b/>
        <sz val="11"/>
        <color theme="1"/>
        <rFont val="Calibri"/>
        <family val="2"/>
        <scheme val="minor"/>
      </rPr>
      <t xml:space="preserve">Concernant la déclaration de reliquats de charges de service public de l'énergie constatées au titre du bouclier tarifaire électricité 2022 :
</t>
    </r>
    <r>
      <rPr>
        <sz val="11"/>
        <color theme="1"/>
        <rFont val="Calibri"/>
        <family val="2"/>
        <scheme val="minor"/>
      </rPr>
      <t xml:space="preserve">- Délibération de comptabilité appropriée à venir de février 2024
- Partie 10 de la délibération n°2023-371 du 21 décembre 2023
- Partie 11.3 de la délibération n°2023-371 du 21 décembre 2023
</t>
    </r>
  </si>
  <si>
    <t>Part variable :</t>
  </si>
  <si>
    <t>Renseigner les informations relatives à :
- L'entreprise,
- Son représentant légal,
- Son contact opérationnel en charge de la demande de compensation,
- Ses coordonnées bancaires
- Son autorisation de fourniture (à fournir en annexe)</t>
  </si>
  <si>
    <t>- Prix mensuels par type de profils de leurs TRV ELD</t>
  </si>
  <si>
    <t>- Nom de l'offre,
- Nombre de sites mensuel,
- Volumes mensuels de consommation,
- Grille tarifaire de l'offre,
- Grille tarifaire théorique en l'absence de gel,
- Coût d'approvisionnement de l'offre.</t>
  </si>
  <si>
    <t>Part abonnement :</t>
  </si>
  <si>
    <t>- Nombre de sites mensuel,
- Chiffres d'affaires, niveau gelé par site,
- Chiffres d'affaires, niveau théorique par site,
- Pertes ou gains sur la part abonnement</t>
  </si>
  <si>
    <t>Unités à utiliser</t>
  </si>
  <si>
    <t>c€/kWh</t>
  </si>
  <si>
    <t>Celllule à remplir</t>
  </si>
  <si>
    <t>I-IDENTIFICATION</t>
  </si>
  <si>
    <t>Template BTG22 reliquats v2</t>
  </si>
  <si>
    <t>1.</t>
  </si>
  <si>
    <t>Dénomination ou raison sociale :</t>
  </si>
  <si>
    <t>Forme juridique :</t>
  </si>
  <si>
    <t xml:space="preserve">Adresse du siège social </t>
  </si>
  <si>
    <t>Adresse complète :</t>
  </si>
  <si>
    <t>Code postal :</t>
  </si>
  <si>
    <t>Ville :</t>
  </si>
  <si>
    <t>Numéro d’identité au répertoire national des entreprises et des établissements (SIREN) :</t>
  </si>
  <si>
    <t>Qualité du déclarant :</t>
  </si>
  <si>
    <t>ELD</t>
  </si>
  <si>
    <t xml:space="preserve">Code APE: </t>
  </si>
  <si>
    <t>Fournisseur</t>
  </si>
  <si>
    <t>2.</t>
  </si>
  <si>
    <t>Coordonnées du représentant légal de l'entreprise</t>
  </si>
  <si>
    <t>Nom :</t>
  </si>
  <si>
    <t>Prénom(s) :</t>
  </si>
  <si>
    <t>Fonction :</t>
  </si>
  <si>
    <t>Adresse</t>
  </si>
  <si>
    <t>Téléphone :</t>
  </si>
  <si>
    <t>Fax :</t>
  </si>
  <si>
    <t>Adresse électronique :</t>
  </si>
  <si>
    <t>3.</t>
  </si>
  <si>
    <t>Coordonnées du contact opérationnel en charge de la demande de compensation</t>
  </si>
  <si>
    <t>4.</t>
  </si>
  <si>
    <t>Coordonnées bancaires</t>
  </si>
  <si>
    <t>IBAN:</t>
  </si>
  <si>
    <t>Le RIB devra impérativement être joint à votre dossier de demande.</t>
  </si>
  <si>
    <t>5. Autorisation de fourniture</t>
  </si>
  <si>
    <t>L'autorisation de fourniture devra être jointe à votre dossier de demande</t>
  </si>
  <si>
    <t>Prix - ENGIE</t>
  </si>
  <si>
    <t xml:space="preserve">Base </t>
  </si>
  <si>
    <t>c€/kWh HT</t>
  </si>
  <si>
    <t>B0</t>
  </si>
  <si>
    <t>B1</t>
  </si>
  <si>
    <t>B2I</t>
  </si>
  <si>
    <t>Prix - ELD</t>
  </si>
  <si>
    <t>Barème Gelé</t>
  </si>
  <si>
    <t>Barème non gelé</t>
  </si>
  <si>
    <t>DECLARATION DES RELIQUATS DES PERTES 2022 -2023 - Offres de marché</t>
  </si>
  <si>
    <t>Cette nouvelle déclaration viendra donc suppléer la déclaration réalisée par les fournisseurs au guichet de mars 2023 pour la déclaration des pertes au titre du bouclier tarifaire gaz 2022. Les fournisseurs déclarant des reliquats 2022 devront donc obligatoirement re-déclarer l'ensemble des volumes 2022 bénéficiant du bouclier et pas uniquement le différentiel avec la précédente déclaration. Les fournisseurs peuvent déclarer des reliquats 2022 si et seulement si les écarts constatés dus à ces reliquats sont supérieurs à 5000€.</t>
  </si>
  <si>
    <t xml:space="preserve">L’article 181 de la loi de finances pour 2022 dispose que les pertes de recettes, supportées entre le 1er novembre 2021 et la fin de la période de gel tarifaire, sont calculées comme étant la différence entre les revenus provenant de l’application des tarifs réglementés qui auraient été appliqués en l’absence de gel tarifaire et les revenus provenant des tarifs effectivement appliqués en application du gel tarifaire. Ces charges, sont diminuées des recettes supplémentaires perçues dans le cadre du rattrapage prévu au II de l’article 181 de la loi de finances pour 2022. </t>
  </si>
  <si>
    <t>Période considérée :</t>
  </si>
  <si>
    <t xml:space="preserve">- </t>
  </si>
  <si>
    <t xml:space="preserve">Barème ENGIE </t>
  </si>
  <si>
    <t xml:space="preserve">1. Nom de l'offre </t>
  </si>
  <si>
    <t xml:space="preserve">Nombre de sites </t>
  </si>
  <si>
    <t>Nombre de sites</t>
  </si>
  <si>
    <t xml:space="preserve">Volume </t>
  </si>
  <si>
    <t>kWh</t>
  </si>
  <si>
    <t xml:space="preserve">Grille tarifaire Offre </t>
  </si>
  <si>
    <t xml:space="preserve">Grille tarifaire théorique en l'absence de gel  </t>
  </si>
  <si>
    <t>Coût d'approvisionnement de l'offre</t>
  </si>
  <si>
    <r>
      <t>Pertes de recettes (+) /</t>
    </r>
    <r>
      <rPr>
        <b/>
        <u/>
        <sz val="11"/>
        <color rgb="FFFF9900"/>
        <rFont val="Calibri"/>
        <family val="2"/>
        <scheme val="minor"/>
      </rPr>
      <t xml:space="preserve"> Rattrapage (-) (€)</t>
    </r>
  </si>
  <si>
    <t xml:space="preserve">2. Nom de l'offre </t>
  </si>
  <si>
    <t xml:space="preserve">3. Nom de l'offre </t>
  </si>
  <si>
    <t xml:space="preserve">4. Nom de l'offre </t>
  </si>
  <si>
    <t xml:space="preserve">5. Nom de l'offre </t>
  </si>
  <si>
    <t xml:space="preserve">6. Nom de l'offre </t>
  </si>
  <si>
    <t xml:space="preserve">7. Nom de l'offre </t>
  </si>
  <si>
    <t xml:space="preserve">8. Nom de l'offre </t>
  </si>
  <si>
    <t xml:space="preserve">9. Nom de l'offre </t>
  </si>
  <si>
    <t xml:space="preserve">10. Nom de l'offre </t>
  </si>
  <si>
    <t>TOTAL</t>
  </si>
  <si>
    <t>Totales Pertes (€)</t>
  </si>
  <si>
    <t>DECLARATION DES RELIQUATS DES PERTES 2022 -2023 - offres aux TRV ELD et indexées TRV ELD</t>
  </si>
  <si>
    <t>Offres aux TRV ELD - parts variables</t>
  </si>
  <si>
    <t>Coût d'approvisionnement des offres</t>
  </si>
  <si>
    <t>Offres aux TRV ELD - abonnements</t>
  </si>
  <si>
    <t>Chiffre d'affaires - part abonnement - niveau gelé par site</t>
  </si>
  <si>
    <t>€</t>
  </si>
  <si>
    <t>Chiffre d'affaires - part abonnement - niveau théorique par site</t>
  </si>
  <si>
    <t>Pertes ou gains sur la part abonnement</t>
  </si>
  <si>
    <t>Total pertes (+) ou gains (-) sur la part abonnement (€)</t>
  </si>
  <si>
    <t>Offres indexées aux TRV ELD en vigueur au 31/08/22 - parts variables</t>
  </si>
  <si>
    <t>Offres indexées aux TRV ELD en vigueur au 31/08/22 - abonnements</t>
  </si>
  <si>
    <t>Nouvelles offres indexées aux TRV ELD à compter du 01/09/22</t>
  </si>
  <si>
    <t>TOTAL PARTS VARIABLES</t>
  </si>
  <si>
    <t>TOTAL PARTS ABONNEMENTS</t>
  </si>
  <si>
    <t>Sites</t>
  </si>
  <si>
    <t>Novembre</t>
  </si>
  <si>
    <t>Décembre</t>
  </si>
  <si>
    <t>Janvier</t>
  </si>
  <si>
    <t>Février</t>
  </si>
  <si>
    <t>Mars</t>
  </si>
  <si>
    <t>Avril</t>
  </si>
  <si>
    <t>Mai</t>
  </si>
  <si>
    <t>Juin</t>
  </si>
  <si>
    <t>Juillet</t>
  </si>
  <si>
    <t>Août</t>
  </si>
  <si>
    <t>Septembre</t>
  </si>
  <si>
    <t>Octobre</t>
  </si>
  <si>
    <t>Consommation</t>
  </si>
  <si>
    <t>Données export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</si>
</sst>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0"/>
    <numFmt numFmtId="165" formatCode="_-* #,##0.000_-;\-* #,##0.000_-;_-* &quot;-&quot;??_-;_-@_-"/>
    <numFmt numFmtId="166" formatCode="_-* #,##0_-;\-* #,##0_-;_-* &quot;-&quot;??_-;_-@_-"/>
    <numFmt numFmtId="167" formatCode="_-* #,##0.0_-;\-* #,##0.0_-;_-* &quot;-&quot;??_-;_-@_-"/>
    <numFmt numFmtId="168" formatCode="_-* #,##0.00\ _€_-;\-* #,##0.00\ _€_-;_-* &quot;-&quot;??\ _€_-;_-@_-"/>
  </numFmts>
  <fonts count="3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u/>
      <sz val="11"/>
      <color rgb="FF002060"/>
      <name val="Calibri"/>
      <family val="2"/>
      <scheme val="minor"/>
    </font>
    <font>
      <b/>
      <sz val="14"/>
      <color theme="1"/>
      <name val="Calibri"/>
      <family val="2"/>
      <scheme val="minor"/>
    </font>
    <font>
      <sz val="14"/>
      <color theme="1"/>
      <name val="Calibri"/>
      <family val="2"/>
      <scheme val="minor"/>
    </font>
    <font>
      <b/>
      <u/>
      <sz val="20"/>
      <color rgb="FF002060"/>
      <name val="Calibri"/>
      <family val="2"/>
      <scheme val="minor"/>
    </font>
    <font>
      <u/>
      <sz val="11"/>
      <color theme="1"/>
      <name val="Calibri"/>
      <family val="2"/>
      <scheme val="minor"/>
    </font>
    <font>
      <b/>
      <u/>
      <sz val="11"/>
      <color theme="1"/>
      <name val="Calibri"/>
      <family val="2"/>
      <scheme val="minor"/>
    </font>
    <font>
      <i/>
      <sz val="11"/>
      <color theme="1"/>
      <name val="Calibri"/>
      <family val="2"/>
      <scheme val="minor"/>
    </font>
    <font>
      <b/>
      <i/>
      <sz val="11"/>
      <color rgb="FFC00000"/>
      <name val="Calibri"/>
      <family val="2"/>
      <scheme val="minor"/>
    </font>
    <font>
      <b/>
      <sz val="11"/>
      <color rgb="FF002060"/>
      <name val="Calibri"/>
      <family val="2"/>
      <scheme val="minor"/>
    </font>
    <font>
      <b/>
      <u/>
      <sz val="11"/>
      <color rgb="FFFF9900"/>
      <name val="Calibri"/>
      <family val="2"/>
      <scheme val="minor"/>
    </font>
    <font>
      <b/>
      <u/>
      <sz val="12"/>
      <color rgb="FF002060"/>
      <name val="Calibri"/>
      <family val="2"/>
      <scheme val="minor"/>
    </font>
    <font>
      <b/>
      <u/>
      <sz val="14"/>
      <color rgb="FF002060"/>
      <name val="Calibri"/>
      <family val="2"/>
      <scheme val="minor"/>
    </font>
    <font>
      <b/>
      <sz val="14"/>
      <color rgb="FF002060"/>
      <name val="Calibri"/>
      <family val="2"/>
      <scheme val="minor"/>
    </font>
    <font>
      <sz val="12"/>
      <color theme="1"/>
      <name val="Calibri"/>
      <family val="2"/>
      <scheme val="minor"/>
    </font>
    <font>
      <b/>
      <sz val="10"/>
      <name val="Arial"/>
      <family val="2"/>
    </font>
    <font>
      <sz val="11"/>
      <color theme="0" tint="-0.34998626667073579"/>
      <name val="Calibri"/>
      <family val="2"/>
      <scheme val="minor"/>
    </font>
    <font>
      <b/>
      <sz val="10"/>
      <color rgb="FF002060"/>
      <name val="Arial"/>
      <family val="2"/>
    </font>
    <font>
      <sz val="10"/>
      <name val="Arial"/>
      <family val="2"/>
    </font>
    <font>
      <sz val="10"/>
      <color theme="1"/>
      <name val="Times New Roman"/>
      <family val="1"/>
    </font>
    <font>
      <sz val="11"/>
      <color rgb="FF000000"/>
      <name val="Calibri"/>
      <family val="2"/>
    </font>
    <font>
      <i/>
      <sz val="10"/>
      <name val="Arial"/>
      <family val="2"/>
    </font>
    <font>
      <i/>
      <sz val="10"/>
      <color theme="1"/>
      <name val="Arial"/>
      <family val="2"/>
    </font>
    <font>
      <sz val="11"/>
      <color theme="1"/>
      <name val="Calibri"/>
      <family val="2"/>
    </font>
    <font>
      <sz val="8"/>
      <name val="Calibri"/>
      <family val="2"/>
      <scheme val="minor"/>
    </font>
    <font>
      <b/>
      <sz val="14"/>
      <name val="Arial"/>
      <family val="2"/>
    </font>
    <font>
      <b/>
      <sz val="14"/>
      <color theme="0"/>
      <name val="Calibri"/>
      <family val="2"/>
      <scheme val="minor"/>
    </font>
    <font>
      <b/>
      <sz val="16"/>
      <color theme="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00B050"/>
        <bgColor indexed="64"/>
      </patternFill>
    </fill>
    <fill>
      <patternFill patternType="solid">
        <fgColor theme="0" tint="-0.14999847407452621"/>
        <bgColor indexed="64"/>
      </patternFill>
    </fill>
    <fill>
      <patternFill patternType="solid">
        <fgColor rgb="FF70AD47"/>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dashed">
        <color indexed="64"/>
      </top>
      <bottom style="thin">
        <color auto="1"/>
      </bottom>
      <diagonal/>
    </border>
    <border>
      <left/>
      <right/>
      <top/>
      <bottom style="dashed">
        <color indexed="64"/>
      </bottom>
      <diagonal/>
    </border>
    <border>
      <left style="thin">
        <color auto="1"/>
      </left>
      <right style="medium">
        <color auto="1"/>
      </right>
      <top style="thin">
        <color auto="1"/>
      </top>
      <bottom style="dashed">
        <color indexed="64"/>
      </bottom>
      <diagonal/>
    </border>
    <border>
      <left style="medium">
        <color auto="1"/>
      </left>
      <right style="medium">
        <color auto="1"/>
      </right>
      <top style="thin">
        <color auto="1"/>
      </top>
      <bottom style="dashed">
        <color indexed="64"/>
      </bottom>
      <diagonal/>
    </border>
    <border>
      <left/>
      <right style="thin">
        <color indexed="64"/>
      </right>
      <top style="dashed">
        <color indexed="64"/>
      </top>
      <bottom/>
      <diagonal/>
    </border>
    <border>
      <left style="medium">
        <color indexed="64"/>
      </left>
      <right style="thin">
        <color indexed="64"/>
      </right>
      <top style="dashed">
        <color indexed="64"/>
      </top>
      <bottom/>
      <diagonal/>
    </border>
    <border>
      <left style="medium">
        <color indexed="64"/>
      </left>
      <right style="thin">
        <color auto="1"/>
      </right>
      <top style="thin">
        <color auto="1"/>
      </top>
      <bottom style="dashed">
        <color indexed="64"/>
      </bottom>
      <diagonal/>
    </border>
    <border>
      <left style="medium">
        <color indexed="64"/>
      </left>
      <right style="thin">
        <color indexed="64"/>
      </right>
      <top style="dashed">
        <color indexed="64"/>
      </top>
      <bottom style="dashed">
        <color indexed="64"/>
      </bottom>
      <diagonal/>
    </border>
    <border>
      <left style="thin">
        <color auto="1"/>
      </left>
      <right style="thin">
        <color indexed="64"/>
      </right>
      <top style="dashed">
        <color indexed="64"/>
      </top>
      <bottom style="thin">
        <color auto="1"/>
      </bottom>
      <diagonal/>
    </border>
    <border>
      <left style="medium">
        <color indexed="64"/>
      </left>
      <right style="thin">
        <color auto="1"/>
      </right>
      <top style="dashed">
        <color indexed="64"/>
      </top>
      <bottom style="thin">
        <color auto="1"/>
      </bottom>
      <diagonal/>
    </border>
    <border>
      <left/>
      <right style="thin">
        <color indexed="64"/>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indexed="64"/>
      </right>
      <top style="thin">
        <color auto="1"/>
      </top>
      <bottom style="dashed">
        <color indexed="64"/>
      </bottom>
      <diagonal/>
    </border>
    <border>
      <left style="thin">
        <color auto="1"/>
      </left>
      <right style="thin">
        <color indexed="64"/>
      </right>
      <top style="dashed">
        <color indexed="64"/>
      </top>
      <bottom style="dashed">
        <color indexed="64"/>
      </bottom>
      <diagonal/>
    </border>
    <border>
      <left/>
      <right style="thin">
        <color indexed="64"/>
      </right>
      <top/>
      <bottom style="dashed">
        <color indexed="64"/>
      </bottom>
      <diagonal/>
    </border>
    <border>
      <left style="medium">
        <color indexed="64"/>
      </left>
      <right style="thin">
        <color indexed="64"/>
      </right>
      <top/>
      <bottom style="dash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s>
  <cellStyleXfs count="3">
    <xf numFmtId="0" fontId="0" fillId="0" borderId="0"/>
    <xf numFmtId="43" fontId="1" fillId="0" borderId="0" applyFont="0" applyFill="0" applyBorder="0" applyAlignment="0" applyProtection="0"/>
    <xf numFmtId="43" fontId="1" fillId="0" borderId="0" applyFont="0" applyFill="0" applyBorder="0" applyAlignment="0" applyProtection="0"/>
  </cellStyleXfs>
  <cellXfs count="221">
    <xf numFmtId="0" fontId="0" fillId="0" borderId="0" xfId="0"/>
    <xf numFmtId="0" fontId="0" fillId="2" borderId="0" xfId="0" applyFill="1"/>
    <xf numFmtId="17" fontId="3" fillId="3" borderId="1" xfId="0" applyNumberFormat="1" applyFont="1" applyFill="1" applyBorder="1" applyAlignment="1">
      <alignment horizontal="center" vertical="center"/>
    </xf>
    <xf numFmtId="17" fontId="3" fillId="2" borderId="0" xfId="0" applyNumberFormat="1" applyFont="1" applyFill="1" applyAlignment="1">
      <alignment horizontal="center" vertical="center"/>
    </xf>
    <xf numFmtId="0" fontId="2" fillId="4" borderId="0" xfId="0" applyFont="1" applyFill="1"/>
    <xf numFmtId="17" fontId="2" fillId="4" borderId="0" xfId="0" applyNumberFormat="1" applyFont="1" applyFill="1" applyAlignment="1">
      <alignment horizontal="center" vertical="center"/>
    </xf>
    <xf numFmtId="14" fontId="5" fillId="2" borderId="0" xfId="0" applyNumberFormat="1" applyFont="1" applyFill="1" applyAlignment="1">
      <alignment horizontal="left" vertical="top"/>
    </xf>
    <xf numFmtId="0" fontId="0" fillId="2" borderId="2" xfId="0" applyFill="1" applyBorder="1"/>
    <xf numFmtId="0" fontId="0" fillId="5" borderId="3" xfId="0" applyFill="1" applyBorder="1"/>
    <xf numFmtId="0" fontId="0" fillId="5" borderId="4" xfId="0" applyFill="1" applyBorder="1"/>
    <xf numFmtId="0" fontId="0" fillId="5" borderId="5" xfId="0" applyFill="1" applyBorder="1"/>
    <xf numFmtId="0" fontId="0" fillId="2" borderId="3" xfId="0" applyFill="1" applyBorder="1"/>
    <xf numFmtId="0" fontId="0" fillId="2" borderId="6" xfId="0" applyFill="1" applyBorder="1"/>
    <xf numFmtId="0" fontId="0" fillId="5" borderId="7" xfId="0" applyFill="1" applyBorder="1"/>
    <xf numFmtId="0" fontId="0" fillId="5" borderId="0" xfId="0" applyFill="1"/>
    <xf numFmtId="0" fontId="0" fillId="5" borderId="8" xfId="0" applyFill="1" applyBorder="1"/>
    <xf numFmtId="0" fontId="0" fillId="2" borderId="7" xfId="0" applyFill="1" applyBorder="1"/>
    <xf numFmtId="0" fontId="0" fillId="2" borderId="9" xfId="0" applyFill="1" applyBorder="1"/>
    <xf numFmtId="0" fontId="0" fillId="5" borderId="10" xfId="0" applyFill="1" applyBorder="1"/>
    <xf numFmtId="0" fontId="0" fillId="5" borderId="11" xfId="0" applyFill="1" applyBorder="1"/>
    <xf numFmtId="0" fontId="0" fillId="5" borderId="12" xfId="0" applyFill="1" applyBorder="1"/>
    <xf numFmtId="0" fontId="0" fillId="2" borderId="5" xfId="0" applyFill="1" applyBorder="1"/>
    <xf numFmtId="0" fontId="0" fillId="2" borderId="8" xfId="0" applyFill="1" applyBorder="1"/>
    <xf numFmtId="165" fontId="0" fillId="2" borderId="0" xfId="1" applyNumberFormat="1" applyFont="1" applyFill="1" applyBorder="1"/>
    <xf numFmtId="0" fontId="0" fillId="0" borderId="0" xfId="0" applyAlignment="1">
      <alignment horizontal="left" vertical="center" wrapText="1"/>
    </xf>
    <xf numFmtId="0" fontId="0" fillId="0" borderId="14" xfId="0" applyBorder="1"/>
    <xf numFmtId="0" fontId="9" fillId="0" borderId="16" xfId="0" applyFont="1" applyBorder="1"/>
    <xf numFmtId="0" fontId="0" fillId="0" borderId="16" xfId="0" applyBorder="1"/>
    <xf numFmtId="15" fontId="0" fillId="0" borderId="16" xfId="0" applyNumberFormat="1" applyBorder="1" applyAlignment="1">
      <alignment horizontal="center"/>
    </xf>
    <xf numFmtId="0" fontId="0" fillId="0" borderId="16" xfId="0" quotePrefix="1" applyBorder="1" applyAlignment="1">
      <alignment horizontal="center"/>
    </xf>
    <xf numFmtId="15" fontId="0" fillId="0" borderId="15" xfId="0" applyNumberFormat="1" applyBorder="1" applyAlignment="1">
      <alignment horizontal="center"/>
    </xf>
    <xf numFmtId="0" fontId="10" fillId="0" borderId="0" xfId="0" applyFont="1"/>
    <xf numFmtId="0" fontId="3" fillId="0" borderId="0" xfId="0" applyFont="1"/>
    <xf numFmtId="15" fontId="3" fillId="0" borderId="0" xfId="0" applyNumberFormat="1" applyFont="1" applyAlignment="1">
      <alignment horizontal="center"/>
    </xf>
    <xf numFmtId="17" fontId="3" fillId="0" borderId="2" xfId="0" applyNumberFormat="1" applyFont="1" applyBorder="1" applyAlignment="1">
      <alignment horizontal="center"/>
    </xf>
    <xf numFmtId="17" fontId="11" fillId="0" borderId="2" xfId="0" applyNumberFormat="1" applyFont="1" applyBorder="1" applyAlignment="1">
      <alignment horizontal="center"/>
    </xf>
    <xf numFmtId="0" fontId="0" fillId="2" borderId="2" xfId="0" applyFill="1" applyBorder="1" applyAlignment="1">
      <alignment horizontal="center" vertical="center"/>
    </xf>
    <xf numFmtId="17" fontId="3" fillId="0" borderId="6" xfId="0" applyNumberFormat="1" applyFont="1" applyBorder="1" applyAlignment="1">
      <alignment horizontal="center"/>
    </xf>
    <xf numFmtId="17" fontId="11" fillId="0" borderId="6" xfId="0" applyNumberFormat="1" applyFont="1" applyBorder="1" applyAlignment="1">
      <alignment horizontal="center"/>
    </xf>
    <xf numFmtId="0" fontId="0" fillId="2" borderId="6" xfId="0" applyFill="1" applyBorder="1" applyAlignment="1">
      <alignment horizontal="center" vertical="center"/>
    </xf>
    <xf numFmtId="17" fontId="3" fillId="0" borderId="9" xfId="0" applyNumberFormat="1" applyFont="1" applyBorder="1" applyAlignment="1">
      <alignment horizontal="center"/>
    </xf>
    <xf numFmtId="17" fontId="11" fillId="0" borderId="9" xfId="0" applyNumberFormat="1" applyFont="1" applyBorder="1" applyAlignment="1">
      <alignment horizontal="center"/>
    </xf>
    <xf numFmtId="0" fontId="0" fillId="2" borderId="9" xfId="0" applyFill="1" applyBorder="1" applyAlignment="1">
      <alignment horizontal="center" vertical="center"/>
    </xf>
    <xf numFmtId="0" fontId="12" fillId="0" borderId="0" xfId="0" applyFont="1" applyAlignment="1">
      <alignment horizontal="center" vertical="center"/>
    </xf>
    <xf numFmtId="0" fontId="13" fillId="0" borderId="0" xfId="0" applyFont="1"/>
    <xf numFmtId="0" fontId="5" fillId="0" borderId="0" xfId="0" applyFont="1"/>
    <xf numFmtId="0" fontId="13" fillId="2" borderId="0" xfId="0" applyFont="1" applyFill="1"/>
    <xf numFmtId="0" fontId="5" fillId="2" borderId="0" xfId="0" applyFont="1" applyFill="1"/>
    <xf numFmtId="0" fontId="13" fillId="0" borderId="1" xfId="0" applyFont="1" applyBorder="1"/>
    <xf numFmtId="0" fontId="0" fillId="6" borderId="17" xfId="0" applyFill="1" applyBorder="1" applyAlignment="1" applyProtection="1">
      <alignment horizontal="center" vertical="center"/>
      <protection locked="0"/>
    </xf>
    <xf numFmtId="17" fontId="3" fillId="0" borderId="18" xfId="0" applyNumberFormat="1" applyFont="1" applyBorder="1" applyAlignment="1">
      <alignment horizontal="center" vertical="center"/>
    </xf>
    <xf numFmtId="166" fontId="0" fillId="6" borderId="19" xfId="1" applyNumberFormat="1" applyFont="1" applyFill="1" applyBorder="1" applyAlignment="1" applyProtection="1">
      <alignment horizontal="center" vertical="center"/>
      <protection locked="0"/>
    </xf>
    <xf numFmtId="166" fontId="0" fillId="6" borderId="20" xfId="1" applyNumberFormat="1" applyFont="1" applyFill="1" applyBorder="1" applyAlignment="1" applyProtection="1">
      <alignment horizontal="center" vertical="center"/>
      <protection locked="0"/>
    </xf>
    <xf numFmtId="0" fontId="0" fillId="6" borderId="21" xfId="0" applyFill="1" applyBorder="1" applyAlignment="1" applyProtection="1">
      <alignment horizontal="center" vertical="center"/>
      <protection locked="0"/>
    </xf>
    <xf numFmtId="0" fontId="0" fillId="6" borderId="22" xfId="0" applyFill="1" applyBorder="1" applyAlignment="1" applyProtection="1">
      <alignment horizontal="center" vertical="center"/>
      <protection locked="0"/>
    </xf>
    <xf numFmtId="166" fontId="0" fillId="6" borderId="22" xfId="1" applyNumberFormat="1" applyFont="1" applyFill="1" applyBorder="1" applyAlignment="1" applyProtection="1">
      <alignment horizontal="center" vertical="center"/>
      <protection locked="0"/>
    </xf>
    <xf numFmtId="43" fontId="0" fillId="6" borderId="19" xfId="1" applyFont="1" applyFill="1" applyBorder="1" applyAlignment="1" applyProtection="1">
      <alignment horizontal="center" vertical="center"/>
      <protection locked="0"/>
    </xf>
    <xf numFmtId="43" fontId="0" fillId="6" borderId="20" xfId="1" applyFont="1" applyFill="1" applyBorder="1" applyAlignment="1" applyProtection="1">
      <alignment horizontal="center" vertical="center"/>
      <protection locked="0"/>
    </xf>
    <xf numFmtId="0" fontId="0" fillId="6" borderId="24" xfId="0" applyFill="1" applyBorder="1" applyAlignment="1" applyProtection="1">
      <alignment horizontal="center" vertical="center"/>
      <protection locked="0"/>
    </xf>
    <xf numFmtId="166" fontId="0" fillId="6" borderId="24" xfId="1" applyNumberFormat="1" applyFont="1" applyFill="1" applyBorder="1" applyAlignment="1" applyProtection="1">
      <alignment horizontal="center" vertical="center"/>
      <protection locked="0"/>
    </xf>
    <xf numFmtId="43" fontId="0" fillId="6" borderId="25" xfId="1" applyFont="1" applyFill="1" applyBorder="1" applyAlignment="1" applyProtection="1">
      <alignment horizontal="center" vertical="center"/>
      <protection locked="0"/>
    </xf>
    <xf numFmtId="0" fontId="0" fillId="6" borderId="26" xfId="0" applyFill="1" applyBorder="1" applyAlignment="1" applyProtection="1">
      <alignment horizontal="center" vertical="center"/>
      <protection locked="0"/>
    </xf>
    <xf numFmtId="166" fontId="0" fillId="6" borderId="26" xfId="1" applyNumberFormat="1" applyFont="1" applyFill="1" applyBorder="1" applyAlignment="1" applyProtection="1">
      <alignment horizontal="center" vertical="center"/>
      <protection locked="0"/>
    </xf>
    <xf numFmtId="43" fontId="0" fillId="6" borderId="27" xfId="1" applyFont="1" applyFill="1" applyBorder="1" applyAlignment="1" applyProtection="1">
      <alignment horizontal="center" vertical="center"/>
      <protection locked="0"/>
    </xf>
    <xf numFmtId="43" fontId="0" fillId="6" borderId="24" xfId="1" applyFont="1" applyFill="1" applyBorder="1" applyAlignment="1" applyProtection="1">
      <alignment horizontal="center" vertical="center"/>
      <protection locked="0"/>
    </xf>
    <xf numFmtId="43" fontId="0" fillId="6" borderId="28" xfId="1" applyFont="1" applyFill="1" applyBorder="1" applyAlignment="1" applyProtection="1">
      <alignment horizontal="center" vertical="center"/>
      <protection locked="0"/>
    </xf>
    <xf numFmtId="0" fontId="0" fillId="6" borderId="27" xfId="0" applyFill="1" applyBorder="1" applyAlignment="1" applyProtection="1">
      <alignment horizontal="center" vertical="center"/>
      <protection locked="0"/>
    </xf>
    <xf numFmtId="0" fontId="0" fillId="6" borderId="29" xfId="0" applyFill="1" applyBorder="1" applyAlignment="1" applyProtection="1">
      <alignment horizontal="center" vertical="center"/>
      <protection locked="0"/>
    </xf>
    <xf numFmtId="0" fontId="5" fillId="0" borderId="0" xfId="0" applyFont="1" applyAlignment="1">
      <alignment horizontal="left" vertical="top"/>
    </xf>
    <xf numFmtId="167" fontId="0" fillId="8" borderId="30" xfId="1" applyNumberFormat="1" applyFont="1" applyFill="1" applyBorder="1" applyAlignment="1" applyProtection="1">
      <alignment horizontal="center" vertical="center"/>
      <protection locked="0"/>
    </xf>
    <xf numFmtId="43" fontId="0" fillId="6" borderId="31" xfId="1" applyFont="1" applyFill="1" applyBorder="1" applyAlignment="1" applyProtection="1">
      <alignment horizontal="center" vertical="center"/>
      <protection locked="0"/>
    </xf>
    <xf numFmtId="43" fontId="0" fillId="6" borderId="32" xfId="1" applyFont="1" applyFill="1" applyBorder="1" applyAlignment="1" applyProtection="1">
      <alignment horizontal="center" vertical="center"/>
      <protection locked="0"/>
    </xf>
    <xf numFmtId="0" fontId="0" fillId="6" borderId="31" xfId="0" applyFill="1" applyBorder="1" applyAlignment="1" applyProtection="1">
      <alignment horizontal="center" vertical="center"/>
      <protection locked="0"/>
    </xf>
    <xf numFmtId="0" fontId="0" fillId="6" borderId="23" xfId="0" applyFill="1" applyBorder="1" applyAlignment="1" applyProtection="1">
      <alignment horizontal="center" vertical="center"/>
      <protection locked="0"/>
    </xf>
    <xf numFmtId="0" fontId="0" fillId="6" borderId="32" xfId="0" applyFill="1" applyBorder="1" applyAlignment="1" applyProtection="1">
      <alignment horizontal="center" vertical="center"/>
      <protection locked="0"/>
    </xf>
    <xf numFmtId="0" fontId="0" fillId="6" borderId="25" xfId="0" applyFill="1" applyBorder="1" applyAlignment="1" applyProtection="1">
      <alignment horizontal="center" vertical="center"/>
      <protection locked="0"/>
    </xf>
    <xf numFmtId="0" fontId="0" fillId="6" borderId="33" xfId="0" applyFill="1" applyBorder="1" applyAlignment="1" applyProtection="1">
      <alignment horizontal="center" vertical="center"/>
      <protection locked="0"/>
    </xf>
    <xf numFmtId="0" fontId="0" fillId="6" borderId="34" xfId="0" applyFill="1" applyBorder="1" applyAlignment="1" applyProtection="1">
      <alignment horizontal="center" vertical="center"/>
      <protection locked="0"/>
    </xf>
    <xf numFmtId="0" fontId="15" fillId="8" borderId="0" xfId="0" applyFont="1" applyFill="1"/>
    <xf numFmtId="0" fontId="16" fillId="8" borderId="0" xfId="0" applyFont="1" applyFill="1"/>
    <xf numFmtId="166" fontId="0" fillId="8" borderId="0" xfId="1" applyNumberFormat="1" applyFont="1" applyFill="1" applyBorder="1" applyAlignment="1" applyProtection="1">
      <alignment horizontal="center" vertical="center"/>
      <protection locked="0"/>
    </xf>
    <xf numFmtId="0" fontId="15" fillId="2" borderId="0" xfId="0" applyFont="1" applyFill="1"/>
    <xf numFmtId="0" fontId="16" fillId="2" borderId="0" xfId="0" applyFont="1" applyFill="1"/>
    <xf numFmtId="166" fontId="0" fillId="2" borderId="0" xfId="1" applyNumberFormat="1" applyFont="1" applyFill="1" applyBorder="1" applyAlignment="1" applyProtection="1">
      <alignment horizontal="center" vertical="center"/>
      <protection locked="0"/>
    </xf>
    <xf numFmtId="0" fontId="0" fillId="0" borderId="2" xfId="0" applyBorder="1" applyAlignment="1">
      <alignment horizontal="center"/>
    </xf>
    <xf numFmtId="0" fontId="0" fillId="0" borderId="6" xfId="0" applyBorder="1" applyAlignment="1">
      <alignment horizontal="center"/>
    </xf>
    <xf numFmtId="0" fontId="6" fillId="2" borderId="0" xfId="0" applyFont="1" applyFill="1" applyAlignment="1">
      <alignment horizontal="center" vertical="center" wrapText="1"/>
    </xf>
    <xf numFmtId="0" fontId="0" fillId="0" borderId="16" xfId="0" applyBorder="1" applyAlignment="1">
      <alignment horizontal="center"/>
    </xf>
    <xf numFmtId="17" fontId="11" fillId="0" borderId="16" xfId="0" applyNumberFormat="1" applyFont="1" applyBorder="1" applyAlignment="1">
      <alignment horizontal="center"/>
    </xf>
    <xf numFmtId="0" fontId="0" fillId="2" borderId="16" xfId="0" applyFill="1" applyBorder="1" applyAlignment="1">
      <alignment horizontal="center" vertical="center"/>
    </xf>
    <xf numFmtId="0" fontId="13" fillId="2" borderId="0" xfId="0" applyFont="1" applyFill="1" applyAlignment="1">
      <alignment horizontal="center"/>
    </xf>
    <xf numFmtId="43" fontId="0" fillId="0" borderId="2" xfId="1" applyFont="1" applyBorder="1" applyAlignment="1">
      <alignment horizontal="center"/>
    </xf>
    <xf numFmtId="43" fontId="0" fillId="0" borderId="6" xfId="1" applyFont="1" applyBorder="1" applyAlignment="1">
      <alignment horizontal="center"/>
    </xf>
    <xf numFmtId="43" fontId="0" fillId="6" borderId="20" xfId="2" applyFont="1" applyFill="1" applyBorder="1" applyAlignment="1" applyProtection="1">
      <alignment horizontal="center" vertical="center"/>
      <protection locked="0"/>
    </xf>
    <xf numFmtId="0" fontId="0" fillId="2" borderId="31" xfId="0" applyFill="1" applyBorder="1" applyAlignment="1" applyProtection="1">
      <alignment horizontal="center" vertical="center"/>
      <protection locked="0"/>
    </xf>
    <xf numFmtId="43" fontId="0" fillId="0" borderId="9" xfId="1" applyFont="1" applyBorder="1" applyAlignment="1">
      <alignment horizontal="center"/>
    </xf>
    <xf numFmtId="43" fontId="5" fillId="0" borderId="0" xfId="1" applyFont="1" applyAlignment="1">
      <alignment horizontal="left" vertical="top"/>
    </xf>
    <xf numFmtId="43" fontId="0" fillId="8" borderId="0" xfId="1" applyFont="1" applyFill="1" applyBorder="1" applyAlignment="1" applyProtection="1">
      <alignment horizontal="center" vertical="center"/>
      <protection locked="0"/>
    </xf>
    <xf numFmtId="43" fontId="0" fillId="0" borderId="0" xfId="0" applyNumberFormat="1"/>
    <xf numFmtId="0" fontId="0" fillId="5" borderId="13" xfId="0" applyFill="1" applyBorder="1"/>
    <xf numFmtId="43" fontId="0" fillId="6" borderId="4" xfId="1" applyFont="1" applyFill="1" applyBorder="1"/>
    <xf numFmtId="164" fontId="0" fillId="6" borderId="0" xfId="0" applyNumberFormat="1" applyFill="1"/>
    <xf numFmtId="43" fontId="0" fillId="6" borderId="0" xfId="1" applyFont="1" applyFill="1" applyBorder="1"/>
    <xf numFmtId="43" fontId="1" fillId="6" borderId="19" xfId="1" applyFont="1" applyFill="1" applyBorder="1" applyAlignment="1" applyProtection="1">
      <alignment horizontal="center" vertical="center"/>
      <protection locked="0"/>
    </xf>
    <xf numFmtId="43" fontId="1" fillId="6" borderId="20" xfId="1" applyFont="1" applyFill="1" applyBorder="1" applyAlignment="1" applyProtection="1">
      <alignment horizontal="center" vertical="center"/>
      <protection locked="0"/>
    </xf>
    <xf numFmtId="0" fontId="0" fillId="0" borderId="9" xfId="0" applyBorder="1" applyAlignment="1">
      <alignment horizontal="center"/>
    </xf>
    <xf numFmtId="0" fontId="4" fillId="0" borderId="0" xfId="0" applyFont="1"/>
    <xf numFmtId="0" fontId="19" fillId="0" borderId="0" xfId="0" applyFont="1"/>
    <xf numFmtId="0" fontId="16" fillId="2" borderId="7" xfId="0" applyFont="1" applyFill="1" applyBorder="1"/>
    <xf numFmtId="0" fontId="20" fillId="0" borderId="0" xfId="0" applyFont="1"/>
    <xf numFmtId="0" fontId="21" fillId="0" borderId="0" xfId="0" quotePrefix="1" applyFont="1"/>
    <xf numFmtId="0" fontId="0" fillId="6" borderId="11" xfId="0" applyFill="1" applyBorder="1" applyProtection="1">
      <protection locked="0"/>
    </xf>
    <xf numFmtId="0" fontId="0" fillId="6" borderId="11" xfId="0" applyFill="1" applyBorder="1"/>
    <xf numFmtId="0" fontId="0" fillId="2" borderId="0" xfId="0" applyFill="1" applyProtection="1">
      <protection locked="0"/>
    </xf>
    <xf numFmtId="0" fontId="22" fillId="0" borderId="0" xfId="0" applyFont="1"/>
    <xf numFmtId="0" fontId="23" fillId="0" borderId="0" xfId="0" applyFont="1"/>
    <xf numFmtId="0" fontId="24" fillId="0" borderId="0" xfId="0" applyFont="1" applyAlignment="1">
      <alignment vertical="center"/>
    </xf>
    <xf numFmtId="0" fontId="19" fillId="0" borderId="0" xfId="0" quotePrefix="1" applyFont="1"/>
    <xf numFmtId="0" fontId="25" fillId="0" borderId="0" xfId="0" applyFont="1"/>
    <xf numFmtId="0" fontId="26" fillId="0" borderId="0" xfId="0" applyFont="1" applyAlignment="1">
      <alignment vertical="center"/>
    </xf>
    <xf numFmtId="0" fontId="27" fillId="0" borderId="0" xfId="0" applyFont="1" applyAlignment="1">
      <alignment vertical="center" wrapText="1"/>
    </xf>
    <xf numFmtId="2" fontId="0" fillId="5" borderId="5" xfId="0" applyNumberFormat="1" applyFill="1" applyBorder="1"/>
    <xf numFmtId="2" fontId="0" fillId="5" borderId="8" xfId="0" applyNumberFormat="1" applyFill="1" applyBorder="1"/>
    <xf numFmtId="2" fontId="0" fillId="5" borderId="12" xfId="0" applyNumberFormat="1" applyFill="1" applyBorder="1"/>
    <xf numFmtId="0" fontId="0" fillId="6" borderId="0" xfId="0" applyFill="1" applyAlignment="1" applyProtection="1">
      <alignment horizontal="center" vertical="center"/>
      <protection locked="0"/>
    </xf>
    <xf numFmtId="0" fontId="0" fillId="6" borderId="38" xfId="0" applyFill="1" applyBorder="1" applyAlignment="1" applyProtection="1">
      <alignment horizontal="center" vertical="center"/>
      <protection locked="0"/>
    </xf>
    <xf numFmtId="0" fontId="0" fillId="6" borderId="39" xfId="0" applyFill="1" applyBorder="1" applyAlignment="1" applyProtection="1">
      <alignment horizontal="center" vertical="center"/>
      <protection locked="0"/>
    </xf>
    <xf numFmtId="0" fontId="13" fillId="0" borderId="1" xfId="0" applyFont="1" applyBorder="1" applyAlignment="1">
      <alignment horizontal="center" vertical="center" wrapText="1"/>
    </xf>
    <xf numFmtId="17" fontId="3" fillId="0" borderId="1" xfId="0" applyNumberFormat="1" applyFont="1" applyBorder="1" applyAlignment="1">
      <alignment horizontal="center"/>
    </xf>
    <xf numFmtId="17" fontId="11" fillId="0" borderId="1" xfId="0" applyNumberFormat="1" applyFont="1" applyBorder="1" applyAlignment="1">
      <alignment horizontal="center" vertical="center"/>
    </xf>
    <xf numFmtId="3" fontId="0" fillId="0" borderId="0" xfId="0" applyNumberFormat="1"/>
    <xf numFmtId="0" fontId="0" fillId="2" borderId="27" xfId="0" applyFill="1" applyBorder="1" applyAlignment="1" applyProtection="1">
      <alignment horizontal="center" vertical="center"/>
      <protection locked="0"/>
    </xf>
    <xf numFmtId="0" fontId="0" fillId="2" borderId="24" xfId="0"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0" fillId="2" borderId="22" xfId="0" applyFill="1" applyBorder="1" applyAlignment="1" applyProtection="1">
      <alignment horizontal="center" vertical="center"/>
      <protection locked="0"/>
    </xf>
    <xf numFmtId="43" fontId="0" fillId="2" borderId="31" xfId="1" applyFont="1" applyFill="1" applyBorder="1" applyAlignment="1" applyProtection="1">
      <alignment horizontal="center" vertical="center"/>
      <protection locked="0"/>
    </xf>
    <xf numFmtId="0" fontId="0" fillId="2" borderId="23" xfId="0" applyFill="1" applyBorder="1" applyAlignment="1" applyProtection="1">
      <alignment horizontal="center" vertical="center"/>
      <protection locked="0"/>
    </xf>
    <xf numFmtId="43" fontId="0" fillId="2" borderId="32" xfId="1" applyFont="1" applyFill="1" applyBorder="1" applyAlignment="1" applyProtection="1">
      <alignment horizontal="center" vertical="center"/>
      <protection locked="0"/>
    </xf>
    <xf numFmtId="43" fontId="0" fillId="2" borderId="25" xfId="1" applyFont="1" applyFill="1" applyBorder="1" applyAlignment="1" applyProtection="1">
      <alignment horizontal="center" vertical="center"/>
      <protection locked="0"/>
    </xf>
    <xf numFmtId="0" fontId="0" fillId="2" borderId="26" xfId="0" applyFill="1" applyBorder="1" applyAlignment="1" applyProtection="1">
      <alignment horizontal="center" vertical="center"/>
      <protection locked="0"/>
    </xf>
    <xf numFmtId="166" fontId="0" fillId="2" borderId="27" xfId="0" applyNumberFormat="1" applyFill="1" applyBorder="1" applyAlignment="1" applyProtection="1">
      <alignment horizontal="center" vertical="center"/>
      <protection locked="0"/>
    </xf>
    <xf numFmtId="0" fontId="13" fillId="0" borderId="15" xfId="0" applyFont="1" applyBorder="1" applyAlignment="1">
      <alignment horizontal="center" vertical="center" wrapText="1"/>
    </xf>
    <xf numFmtId="168" fontId="0" fillId="2" borderId="31" xfId="0" applyNumberFormat="1" applyFill="1" applyBorder="1" applyAlignment="1" applyProtection="1">
      <alignment horizontal="center" vertical="center"/>
      <protection locked="0"/>
    </xf>
    <xf numFmtId="43" fontId="0" fillId="2" borderId="7" xfId="0" applyNumberFormat="1" applyFill="1" applyBorder="1"/>
    <xf numFmtId="0" fontId="29" fillId="2" borderId="0" xfId="0" applyFont="1" applyFill="1"/>
    <xf numFmtId="0" fontId="0" fillId="2" borderId="0" xfId="0" applyFill="1" applyAlignment="1">
      <alignment vertical="top"/>
    </xf>
    <xf numFmtId="0" fontId="0" fillId="2" borderId="0" xfId="0" applyFill="1" applyAlignment="1">
      <alignment horizontal="center"/>
    </xf>
    <xf numFmtId="0" fontId="30" fillId="9" borderId="2" xfId="0" applyFont="1" applyFill="1" applyBorder="1" applyAlignment="1">
      <alignment vertical="center"/>
    </xf>
    <xf numFmtId="0" fontId="3" fillId="2" borderId="6" xfId="0" applyFont="1" applyFill="1" applyBorder="1" applyAlignment="1">
      <alignment vertical="top" wrapText="1"/>
    </xf>
    <xf numFmtId="0" fontId="0" fillId="2" borderId="6" xfId="0" applyFill="1" applyBorder="1" applyAlignment="1">
      <alignment vertical="top" wrapText="1"/>
    </xf>
    <xf numFmtId="0" fontId="3" fillId="2" borderId="2" xfId="0" applyFont="1" applyFill="1" applyBorder="1" applyAlignment="1">
      <alignment vertical="top" wrapText="1"/>
    </xf>
    <xf numFmtId="0" fontId="0" fillId="2" borderId="0" xfId="0" applyFill="1" applyAlignment="1">
      <alignment vertical="top" wrapText="1"/>
    </xf>
    <xf numFmtId="0" fontId="30" fillId="4" borderId="1" xfId="0" applyFont="1" applyFill="1" applyBorder="1" applyAlignment="1">
      <alignment vertical="center"/>
    </xf>
    <xf numFmtId="0" fontId="3" fillId="2" borderId="6" xfId="0" applyFont="1" applyFill="1" applyBorder="1"/>
    <xf numFmtId="0" fontId="0" fillId="2" borderId="9" xfId="0" applyFill="1" applyBorder="1" applyAlignment="1">
      <alignment vertical="top"/>
    </xf>
    <xf numFmtId="0" fontId="0" fillId="2" borderId="6" xfId="0" quotePrefix="1" applyFill="1" applyBorder="1" applyAlignment="1">
      <alignment vertical="top" wrapText="1"/>
    </xf>
    <xf numFmtId="0" fontId="30" fillId="10" borderId="1" xfId="0" applyFont="1" applyFill="1" applyBorder="1" applyAlignment="1">
      <alignment vertical="center"/>
    </xf>
    <xf numFmtId="0" fontId="30" fillId="11" borderId="1" xfId="0" applyFont="1" applyFill="1" applyBorder="1" applyAlignment="1">
      <alignment vertical="center"/>
    </xf>
    <xf numFmtId="0" fontId="0" fillId="2" borderId="9" xfId="0" applyFill="1" applyBorder="1" applyAlignment="1">
      <alignment vertical="top" wrapText="1"/>
    </xf>
    <xf numFmtId="0" fontId="31" fillId="12" borderId="1" xfId="0" applyFont="1" applyFill="1" applyBorder="1" applyAlignment="1">
      <alignment vertical="center"/>
    </xf>
    <xf numFmtId="0" fontId="6" fillId="2" borderId="2" xfId="0" applyFont="1" applyFill="1" applyBorder="1" applyAlignment="1">
      <alignment vertical="center"/>
    </xf>
    <xf numFmtId="43" fontId="0" fillId="8" borderId="0" xfId="1" applyFont="1" applyFill="1" applyAlignment="1" applyProtection="1">
      <alignment horizontal="center" vertical="center"/>
      <protection locked="0"/>
    </xf>
    <xf numFmtId="0" fontId="0" fillId="2" borderId="0" xfId="0" applyFill="1" applyAlignment="1">
      <alignment horizontal="left" vertical="top" wrapText="1"/>
    </xf>
    <xf numFmtId="0" fontId="0" fillId="2" borderId="0" xfId="0" applyFill="1" applyAlignment="1">
      <alignment horizontal="left" vertical="top"/>
    </xf>
    <xf numFmtId="0" fontId="0" fillId="2" borderId="2" xfId="0" applyFill="1" applyBorder="1" applyAlignment="1">
      <alignment horizontal="left" vertical="top" wrapText="1"/>
    </xf>
    <xf numFmtId="0" fontId="0" fillId="2" borderId="6" xfId="0" applyFill="1" applyBorder="1" applyAlignment="1">
      <alignment horizontal="left" vertical="top" wrapText="1"/>
    </xf>
    <xf numFmtId="0" fontId="0" fillId="2" borderId="9" xfId="0" applyFill="1" applyBorder="1" applyAlignment="1">
      <alignment horizontal="left" vertical="top" wrapText="1"/>
    </xf>
    <xf numFmtId="0" fontId="18" fillId="6" borderId="14" xfId="0" applyFont="1" applyFill="1" applyBorder="1" applyAlignment="1">
      <alignment horizontal="center" vertical="center"/>
    </xf>
    <xf numFmtId="0" fontId="18" fillId="6" borderId="15" xfId="0" applyFont="1" applyFill="1" applyBorder="1" applyAlignment="1">
      <alignment horizontal="center" vertical="center"/>
    </xf>
    <xf numFmtId="0" fontId="16" fillId="8" borderId="14" xfId="0" applyFont="1" applyFill="1" applyBorder="1" applyAlignment="1">
      <alignment horizontal="center"/>
    </xf>
    <xf numFmtId="0" fontId="16" fillId="8" borderId="16" xfId="0" applyFont="1" applyFill="1" applyBorder="1" applyAlignment="1">
      <alignment horizontal="center"/>
    </xf>
    <xf numFmtId="0" fontId="0" fillId="7" borderId="4" xfId="0" applyFill="1" applyBorder="1" applyAlignment="1">
      <alignment horizontal="center" vertical="center" wrapText="1"/>
    </xf>
    <xf numFmtId="0" fontId="0" fillId="7" borderId="0" xfId="0" applyFill="1" applyAlignment="1">
      <alignment horizontal="center" vertical="center" wrapText="1"/>
    </xf>
    <xf numFmtId="0" fontId="0" fillId="0" borderId="0" xfId="0" applyAlignment="1">
      <alignment horizontal="center" vertical="center" wrapText="1"/>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9" xfId="0" applyFont="1" applyBorder="1" applyAlignment="1">
      <alignment horizontal="center" vertical="center"/>
    </xf>
    <xf numFmtId="0" fontId="13" fillId="0" borderId="2"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7" fillId="6" borderId="14" xfId="0" applyFont="1" applyFill="1" applyBorder="1" applyAlignment="1">
      <alignment horizontal="center" vertical="center"/>
    </xf>
    <xf numFmtId="0" fontId="7" fillId="6" borderId="15" xfId="0" applyFont="1" applyFill="1" applyBorder="1" applyAlignment="1">
      <alignment horizontal="center" vertical="center"/>
    </xf>
    <xf numFmtId="0" fontId="8" fillId="8" borderId="14" xfId="0" applyFont="1" applyFill="1" applyBorder="1" applyAlignment="1">
      <alignment horizontal="center"/>
    </xf>
    <xf numFmtId="0" fontId="8" fillId="8" borderId="16" xfId="0" applyFont="1" applyFill="1" applyBorder="1" applyAlignment="1">
      <alignment horizontal="center"/>
    </xf>
    <xf numFmtId="0" fontId="8" fillId="8" borderId="15" xfId="0" applyFont="1" applyFill="1" applyBorder="1" applyAlignment="1">
      <alignment horizontal="center"/>
    </xf>
    <xf numFmtId="0" fontId="7" fillId="2" borderId="0" xfId="0" applyFont="1" applyFill="1" applyAlignment="1">
      <alignment horizontal="center" vertical="center"/>
    </xf>
    <xf numFmtId="0" fontId="6" fillId="3" borderId="2"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9" xfId="0" applyFont="1" applyFill="1" applyBorder="1" applyAlignment="1">
      <alignment horizontal="center" vertical="center"/>
    </xf>
    <xf numFmtId="0" fontId="0" fillId="0" borderId="0" xfId="0" applyAlignment="1">
      <alignment horizontal="left" vertical="top" wrapText="1"/>
    </xf>
    <xf numFmtId="0" fontId="6" fillId="3" borderId="2"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17" fillId="2" borderId="35" xfId="0" applyFont="1" applyFill="1" applyBorder="1" applyAlignment="1">
      <alignment horizontal="center" vertical="center" wrapText="1"/>
    </xf>
    <xf numFmtId="0" fontId="17" fillId="2" borderId="36" xfId="0" applyFont="1" applyFill="1" applyBorder="1" applyAlignment="1">
      <alignment horizontal="center" vertical="center" wrapText="1"/>
    </xf>
    <xf numFmtId="0" fontId="17" fillId="2" borderId="37" xfId="0" applyFont="1" applyFill="1" applyBorder="1" applyAlignment="1">
      <alignment horizontal="center" vertical="center" wrapText="1"/>
    </xf>
    <xf numFmtId="0" fontId="13" fillId="0" borderId="5" xfId="0" applyFont="1" applyBorder="1" applyAlignment="1">
      <alignment horizontal="center" vertical="center"/>
    </xf>
    <xf numFmtId="0" fontId="13" fillId="0" borderId="8" xfId="0" applyFont="1" applyBorder="1" applyAlignment="1">
      <alignment horizontal="center" vertical="center"/>
    </xf>
    <xf numFmtId="0" fontId="13" fillId="0" borderId="5"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2" xfId="0" applyFont="1" applyBorder="1" applyAlignment="1">
      <alignment horizontal="center" vertical="center" wrapText="1"/>
    </xf>
    <xf numFmtId="0" fontId="8" fillId="8" borderId="7" xfId="0" applyFont="1" applyFill="1" applyBorder="1" applyAlignment="1">
      <alignment horizontal="center"/>
    </xf>
    <xf numFmtId="0" fontId="8" fillId="8" borderId="0" xfId="0" applyFont="1" applyFill="1" applyAlignment="1">
      <alignment horizontal="center"/>
    </xf>
    <xf numFmtId="0" fontId="0" fillId="0" borderId="0" xfId="0"/>
    <xf numFmtId="0" fontId="0" fillId="0" borderId="37" xfId="0" applyBorder="1"/>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10" xfId="0" applyFont="1" applyBorder="1" applyAlignment="1">
      <alignment horizontal="center" vertical="center"/>
    </xf>
    <xf numFmtId="17" fontId="11" fillId="0" borderId="5" xfId="0" applyNumberFormat="1" applyFont="1" applyBorder="1" applyAlignment="1">
      <alignment horizontal="center"/>
    </xf>
    <xf numFmtId="17" fontId="11" fillId="0" borderId="8" xfId="0" applyNumberFormat="1" applyFont="1" applyBorder="1" applyAlignment="1">
      <alignment horizontal="center"/>
    </xf>
    <xf numFmtId="17" fontId="11" fillId="0" borderId="12" xfId="0" applyNumberFormat="1" applyFont="1" applyBorder="1" applyAlignment="1">
      <alignment horizontal="center"/>
    </xf>
    <xf numFmtId="166" fontId="0" fillId="2" borderId="33" xfId="0" applyNumberFormat="1" applyFill="1" applyBorder="1" applyAlignment="1" applyProtection="1">
      <alignment horizontal="center" vertical="center"/>
      <protection locked="0"/>
    </xf>
    <xf numFmtId="17" fontId="11" fillId="0" borderId="3" xfId="0" applyNumberFormat="1" applyFont="1" applyBorder="1" applyAlignment="1">
      <alignment horizontal="center"/>
    </xf>
    <xf numFmtId="17" fontId="11" fillId="0" borderId="7" xfId="0" applyNumberFormat="1" applyFont="1" applyBorder="1" applyAlignment="1">
      <alignment horizontal="center"/>
    </xf>
    <xf numFmtId="17" fontId="11" fillId="0" borderId="10" xfId="0" applyNumberFormat="1" applyFont="1" applyBorder="1" applyAlignment="1">
      <alignment horizontal="center"/>
    </xf>
    <xf numFmtId="166" fontId="0" fillId="2" borderId="32" xfId="0" applyNumberFormat="1" applyFill="1" applyBorder="1" applyAlignment="1" applyProtection="1">
      <alignment horizontal="center" vertical="center"/>
      <protection locked="0"/>
    </xf>
    <xf numFmtId="166" fontId="0" fillId="2" borderId="25" xfId="0" applyNumberFormat="1" applyFill="1" applyBorder="1" applyAlignment="1" applyProtection="1">
      <alignment horizontal="center" vertical="center"/>
      <protection locked="0"/>
    </xf>
    <xf numFmtId="166" fontId="0" fillId="2" borderId="17" xfId="0" applyNumberFormat="1" applyFill="1" applyBorder="1" applyAlignment="1" applyProtection="1">
      <alignment horizontal="center" vertical="center"/>
      <protection locked="0"/>
    </xf>
    <xf numFmtId="17" fontId="11" fillId="0" borderId="4" xfId="0" applyNumberFormat="1" applyFont="1" applyBorder="1" applyAlignment="1">
      <alignment horizontal="center"/>
    </xf>
    <xf numFmtId="17" fontId="11" fillId="0" borderId="0" xfId="0" applyNumberFormat="1" applyFont="1" applyBorder="1" applyAlignment="1">
      <alignment horizontal="center"/>
    </xf>
    <xf numFmtId="17" fontId="11" fillId="0" borderId="11" xfId="0" applyNumberFormat="1" applyFont="1" applyBorder="1" applyAlignment="1">
      <alignment horizontal="center"/>
    </xf>
  </cellXfs>
  <cellStyles count="3">
    <cellStyle name="Milliers" xfId="1" builtinId="3"/>
    <cellStyle name="Milliers 16" xfId="2" xr:uid="{B51C731F-9D10-478A-A351-600EFF998E6A}"/>
    <cellStyle name="Normal" xfId="0" builtinId="0"/>
  </cellStyles>
  <dxfs count="43">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ALILEO\DFS\C_ES_ENERGIES\SEIAA\BACK_OFFICE\Bilan%20Achats\2016\Achats_1601_GeNOME.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S_DF\RESERVE\_EPE\AchaVent\Marge_2019\X-SOURCES_ESE\2%20-%20FEV\HA\Achats_1902%20-%20Vdef_2.xlsm"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https://butagaz.sharepoint.com/sites/EquipeDirectionFinancesGE/RESULTAT%20MENSUEL/2022/12%20MARS%2022/A%20-%20BG%20et%20Reporting/A1%20-%20Reporting/B2B%20Gas%20Margin/Compensation%20Gel%20TRV%20(Mar-22)/Estimation%20pertes%20gel%20TRV%20Hiver%2021-22%20(mar-22)%20v4.xlsx?CBAA6E24" TargetMode="External"/><Relationship Id="rId1" Type="http://schemas.openxmlformats.org/officeDocument/2006/relationships/externalLinkPath" Target="file:///\\CBAA6E24\Estimation%20pertes%20gel%20TRV%20Hiver%2021-22%20(mar-22)%20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alileo\dfs\S_DF\RESERVE\BUDGET\Olivia\02-ELEC\01-AMB_ELECd&#233;r&#233;gul&#233;e\200604_AMB_ELECd&#233;r&#233;gul&#233;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YSTAL_PERSIST"/>
      <sheetName val="LIEN_BO"/>
      <sheetName val="Récap"/>
      <sheetName val="Etat_Comptable"/>
      <sheetName val="Calcul_energie_reservee"/>
      <sheetName val="CTRL_NEB"/>
      <sheetName val="Feuil1"/>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YSTAL_PERSIST"/>
      <sheetName val="LIEN_BO"/>
      <sheetName val="Récap"/>
      <sheetName val="Etat_Comptable_ES_Energies"/>
      <sheetName val="Etat_Comptable_SER"/>
      <sheetName val="Feuil1"/>
      <sheetName val="Feuil2"/>
      <sheetName val="ARENH&amp;LIKE - HA"/>
      <sheetName val="ARENH&amp;LIKE - VENTE"/>
      <sheetName val="TOTAL_ELD"/>
      <sheetName val="VIALIS"/>
      <sheetName val="VIALIS_deals"/>
      <sheetName val="ENERGIS"/>
      <sheetName val="ENERGIS_deals"/>
      <sheetName val="UME"/>
      <sheetName val="UME_deals"/>
      <sheetName val="HUN"/>
      <sheetName val="HUN_deals"/>
      <sheetName val="BRESSE"/>
      <sheetName val="BRESSE_deals"/>
      <sheetName val="NIED"/>
      <sheetName val="NIED_deals"/>
      <sheetName val="EDSB"/>
      <sheetName val="EDSB_deals"/>
      <sheetName val="PARA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Déclaration CRE"/>
      <sheetName val="1bis"/>
      <sheetName val="2_CRM"/>
      <sheetName val="3_Prix"/>
      <sheetName val="4_Profil"/>
      <sheetName val="5_Pièces facturées (ZEV4)"/>
      <sheetName val="6_Export relevés non facturés"/>
      <sheetName val="6bis_Check relevés non facturés"/>
      <sheetName val="7_Profils journaliers (SAP)"/>
      <sheetName val="8_AGLO Mar.-22"/>
      <sheetName val="8bis_AGLO Déc.-21 (old)"/>
      <sheetName val="8ter_AGLO Oct.-21 (old)"/>
    </sheetNames>
    <sheetDataSet>
      <sheetData sheetId="0"/>
      <sheetData sheetId="1"/>
      <sheetData sheetId="2"/>
      <sheetData sheetId="3"/>
      <sheetData sheetId="4">
        <row r="2">
          <cell r="B2" t="str">
            <v>Profil GRDF</v>
          </cell>
          <cell r="C2" t="str">
            <v>P011</v>
          </cell>
          <cell r="D2" t="str">
            <v>P012</v>
          </cell>
          <cell r="E2" t="str">
            <v>P013</v>
          </cell>
          <cell r="F2" t="str">
            <v>P014</v>
          </cell>
          <cell r="G2" t="str">
            <v>P015</v>
          </cell>
          <cell r="H2" t="str">
            <v>P016</v>
          </cell>
          <cell r="I2" t="str">
            <v>P017</v>
          </cell>
          <cell r="J2" t="str">
            <v>P018</v>
          </cell>
          <cell r="K2" t="str">
            <v>P019</v>
          </cell>
        </row>
        <row r="3">
          <cell r="B3" t="str">
            <v>Janvier</v>
          </cell>
          <cell r="C3">
            <v>0.13219435564950224</v>
          </cell>
          <cell r="D3">
            <v>0.18633024871743376</v>
          </cell>
          <cell r="E3">
            <v>5.1685054046298334E-2</v>
          </cell>
          <cell r="F3">
            <v>9.4292863788572046E-2</v>
          </cell>
          <cell r="G3">
            <v>0.12118122487339239</v>
          </cell>
          <cell r="H3">
            <v>0.15489796745629861</v>
          </cell>
          <cell r="I3">
            <v>0.17434875073621214</v>
          </cell>
          <cell r="J3">
            <v>0.19589632587318545</v>
          </cell>
          <cell r="K3">
            <v>0.21205312492734835</v>
          </cell>
        </row>
        <row r="4">
          <cell r="B4" t="str">
            <v>Février</v>
          </cell>
          <cell r="C4">
            <v>0.11404290461139015</v>
          </cell>
          <cell r="D4">
            <v>0.15828782973036401</v>
          </cell>
          <cell r="E4">
            <v>5.7078348291987116E-2</v>
          </cell>
          <cell r="F4">
            <v>8.9848925569028709E-2</v>
          </cell>
          <cell r="G4">
            <v>0.10901835131208171</v>
          </cell>
          <cell r="H4">
            <v>0.13426347868860994</v>
          </cell>
          <cell r="I4">
            <v>0.14879383410257449</v>
          </cell>
          <cell r="J4">
            <v>0.16553627940160962</v>
          </cell>
          <cell r="K4">
            <v>0.17884235391001013</v>
          </cell>
        </row>
        <row r="5">
          <cell r="B5" t="str">
            <v>Mars</v>
          </cell>
          <cell r="C5">
            <v>0.1077555174343415</v>
          </cell>
          <cell r="D5">
            <v>0.13405917148312491</v>
          </cell>
          <cell r="E5">
            <v>7.3848436590600211E-2</v>
          </cell>
          <cell r="F5">
            <v>9.7136010473737225E-2</v>
          </cell>
          <cell r="G5">
            <v>0.10903684429838259</v>
          </cell>
          <cell r="H5">
            <v>0.12294052282528607</v>
          </cell>
          <cell r="I5">
            <v>0.13044477886718422</v>
          </cell>
          <cell r="J5">
            <v>0.1393253958623363</v>
          </cell>
          <cell r="K5">
            <v>0.14433599952266696</v>
          </cell>
        </row>
        <row r="6">
          <cell r="B6" t="str">
            <v>Avril</v>
          </cell>
          <cell r="C6">
            <v>7.9215912288348039E-2</v>
          </cell>
          <cell r="D6">
            <v>7.2822361645830752E-2</v>
          </cell>
          <cell r="E6">
            <v>8.0786073603158426E-2</v>
          </cell>
          <cell r="F6">
            <v>8.513697603439481E-2</v>
          </cell>
          <cell r="G6">
            <v>8.6605454244202601E-2</v>
          </cell>
          <cell r="H6">
            <v>8.3593370769413533E-2</v>
          </cell>
          <cell r="I6">
            <v>7.9606301079398117E-2</v>
          </cell>
          <cell r="J6">
            <v>7.5288148562384E-2</v>
          </cell>
          <cell r="K6">
            <v>6.7344332555325404E-2</v>
          </cell>
        </row>
        <row r="7">
          <cell r="B7" t="str">
            <v>Mai</v>
          </cell>
          <cell r="C7">
            <v>5.6145620511318502E-2</v>
          </cell>
          <cell r="D7">
            <v>3.303712948035719E-2</v>
          </cell>
          <cell r="E7">
            <v>8.1749506671493222E-2</v>
          </cell>
          <cell r="F7">
            <v>7.7112110992639385E-2</v>
          </cell>
          <cell r="G7">
            <v>6.9759895778910702E-2</v>
          </cell>
          <cell r="H7">
            <v>5.2089656987728487E-2</v>
          </cell>
          <cell r="I7">
            <v>3.8513460854590877E-2</v>
          </cell>
          <cell r="J7">
            <v>2.4633877593765389E-2</v>
          </cell>
          <cell r="K7">
            <v>1.1446136494405058E-2</v>
          </cell>
        </row>
        <row r="8">
          <cell r="B8" t="str">
            <v>Juin</v>
          </cell>
          <cell r="C8">
            <v>5.0859662402598385E-2</v>
          </cell>
          <cell r="D8">
            <v>1.4216783671622378E-2</v>
          </cell>
          <cell r="E8">
            <v>9.343181217642213E-2</v>
          </cell>
          <cell r="F8">
            <v>7.8331424746164266E-2</v>
          </cell>
          <cell r="G8">
            <v>5.5765912738198205E-2</v>
          </cell>
          <cell r="H8">
            <v>3.1879397124161081E-2</v>
          </cell>
          <cell r="I8">
            <v>1.9459060660199867E-2</v>
          </cell>
          <cell r="J8">
            <v>7.0474239739542989E-3</v>
          </cell>
          <cell r="K8">
            <v>2.3937160276595853E-3</v>
          </cell>
        </row>
        <row r="9">
          <cell r="B9" t="str">
            <v>Juillet</v>
          </cell>
          <cell r="C9">
            <v>5.1993510676384594E-2</v>
          </cell>
          <cell r="D9">
            <v>1.1913031205805835E-2</v>
          </cell>
          <cell r="E9">
            <v>8.6237081574865121E-2</v>
          </cell>
          <cell r="F9">
            <v>6.9876607676976191E-2</v>
          </cell>
          <cell r="G9">
            <v>5.0352389752045174E-2</v>
          </cell>
          <cell r="H9">
            <v>2.8367317206256647E-2</v>
          </cell>
          <cell r="I9">
            <v>1.7539048221580689E-2</v>
          </cell>
          <cell r="J9">
            <v>6.1841692340627126E-3</v>
          </cell>
          <cell r="K9">
            <v>1.6894917536098076E-3</v>
          </cell>
        </row>
        <row r="10">
          <cell r="B10" t="str">
            <v>Août</v>
          </cell>
          <cell r="C10">
            <v>5.2318034374961395E-2</v>
          </cell>
          <cell r="D10">
            <v>1.0790613123583304E-2</v>
          </cell>
          <cell r="E10">
            <v>8.033042598679499E-2</v>
          </cell>
          <cell r="F10">
            <v>6.3841410854562311E-2</v>
          </cell>
          <cell r="G10">
            <v>4.6077525395997881E-2</v>
          </cell>
          <cell r="H10">
            <v>2.7044870548686161E-2</v>
          </cell>
          <cell r="I10">
            <v>1.6879000632449181E-2</v>
          </cell>
          <cell r="J10">
            <v>6.0481588230777254E-3</v>
          </cell>
          <cell r="K10">
            <v>1.4501081097479578E-3</v>
          </cell>
        </row>
        <row r="11">
          <cell r="B11" t="str">
            <v>Septembre</v>
          </cell>
          <cell r="C11">
            <v>5.2556321361223582E-2</v>
          </cell>
          <cell r="D11">
            <v>1.639044386346275E-2</v>
          </cell>
          <cell r="E11">
            <v>0.10254604507903349</v>
          </cell>
          <cell r="F11">
            <v>7.8294817787257123E-2</v>
          </cell>
          <cell r="G11">
            <v>5.9502030217547901E-2</v>
          </cell>
          <cell r="H11">
            <v>3.6239911288664106E-2</v>
          </cell>
          <cell r="I11">
            <v>2.4663532606118293E-2</v>
          </cell>
          <cell r="J11">
            <v>1.1372389481633055E-2</v>
          </cell>
          <cell r="K11">
            <v>2.9948025208761425E-3</v>
          </cell>
        </row>
        <row r="12">
          <cell r="B12" t="str">
            <v>Octobre</v>
          </cell>
          <cell r="C12">
            <v>7.4891545165771234E-2</v>
          </cell>
          <cell r="D12">
            <v>6.1898319563339681E-2</v>
          </cell>
          <cell r="E12">
            <v>0.12346721260984096</v>
          </cell>
          <cell r="F12">
            <v>8.8568645294950871E-2</v>
          </cell>
          <cell r="G12">
            <v>7.8903879258112222E-2</v>
          </cell>
          <cell r="H12">
            <v>7.2389563344449043E-2</v>
          </cell>
          <cell r="I12">
            <v>6.785611861203511E-2</v>
          </cell>
          <cell r="J12">
            <v>5.8919332942806414E-2</v>
          </cell>
          <cell r="K12">
            <v>5.1606315786477411E-2</v>
          </cell>
        </row>
        <row r="13">
          <cell r="B13" t="str">
            <v>Novembre</v>
          </cell>
          <cell r="C13">
            <v>0.10136745058607657</v>
          </cell>
          <cell r="D13">
            <v>0.12698670063361606</v>
          </cell>
          <cell r="E13">
            <v>0.10171205083259523</v>
          </cell>
          <cell r="F13">
            <v>8.9216434062127425E-2</v>
          </cell>
          <cell r="G13">
            <v>9.6094195038463198E-2</v>
          </cell>
          <cell r="H13">
            <v>0.11062558918111305</v>
          </cell>
          <cell r="I13">
            <v>0.11867002705735206</v>
          </cell>
          <cell r="J13">
            <v>0.12676811495581844</v>
          </cell>
          <cell r="K13">
            <v>0.12968233631558163</v>
          </cell>
        </row>
        <row r="14">
          <cell r="B14" t="str">
            <v>Décembre</v>
          </cell>
          <cell r="C14">
            <v>0.12665916493808338</v>
          </cell>
          <cell r="D14">
            <v>0.17326736688145941</v>
          </cell>
          <cell r="E14">
            <v>6.7127952536910437E-2</v>
          </cell>
          <cell r="F14">
            <v>8.8343772719589958E-2</v>
          </cell>
          <cell r="G14">
            <v>0.11770229709266571</v>
          </cell>
          <cell r="H14">
            <v>0.14566835457933344</v>
          </cell>
          <cell r="I14">
            <v>0.16322608657030493</v>
          </cell>
          <cell r="J14">
            <v>0.18298038329536606</v>
          </cell>
          <cell r="K14">
            <v>0.19616128207629169</v>
          </cell>
        </row>
        <row r="15">
          <cell r="B15" t="str">
            <v>Total</v>
          </cell>
          <cell r="C15">
            <v>0.99999999999999944</v>
          </cell>
          <cell r="D15">
            <v>1</v>
          </cell>
          <cell r="E15">
            <v>0.99999999999999967</v>
          </cell>
          <cell r="F15">
            <v>1.0000000000000004</v>
          </cell>
          <cell r="G15">
            <v>1.0000000000000002</v>
          </cell>
          <cell r="H15">
            <v>1.0000000000000002</v>
          </cell>
          <cell r="I15">
            <v>1</v>
          </cell>
          <cell r="J15">
            <v>0.99999999999999933</v>
          </cell>
          <cell r="K15">
            <v>1</v>
          </cell>
        </row>
        <row r="16">
          <cell r="B16" t="str">
            <v>Part hiver</v>
          </cell>
          <cell r="C16">
            <v>0.58201939321939378</v>
          </cell>
          <cell r="D16">
            <v>0.77893131744599808</v>
          </cell>
          <cell r="E16">
            <v>0.35145184229839133</v>
          </cell>
          <cell r="F16">
            <v>0.4588380066130554</v>
          </cell>
          <cell r="G16">
            <v>0.55303291261498555</v>
          </cell>
          <cell r="H16">
            <v>0.66839591273064114</v>
          </cell>
          <cell r="I16">
            <v>0.73548347733362784</v>
          </cell>
          <cell r="J16">
            <v>0.81050649938831576</v>
          </cell>
          <cell r="K16">
            <v>0.86107509675189875</v>
          </cell>
        </row>
        <row r="19">
          <cell r="C19" t="str">
            <v>Nom de la station Météo</v>
          </cell>
          <cell r="D19" t="str">
            <v>P011</v>
          </cell>
          <cell r="E19" t="str">
            <v>P012</v>
          </cell>
          <cell r="F19" t="str">
            <v>P013</v>
          </cell>
          <cell r="G19" t="str">
            <v>P014</v>
          </cell>
          <cell r="H19" t="str">
            <v>P015</v>
          </cell>
          <cell r="I19" t="str">
            <v>P016</v>
          </cell>
          <cell r="J19" t="str">
            <v>P017</v>
          </cell>
          <cell r="K19" t="str">
            <v>P018</v>
          </cell>
          <cell r="L19" t="str">
            <v>P019</v>
          </cell>
        </row>
        <row r="20">
          <cell r="C20" t="str">
            <v>NICE</v>
          </cell>
          <cell r="D20">
            <v>1.1739299969999999</v>
          </cell>
          <cell r="E20">
            <v>1.7309899399999999</v>
          </cell>
          <cell r="F20">
            <v>1</v>
          </cell>
          <cell r="G20">
            <v>1</v>
          </cell>
          <cell r="H20">
            <v>1.177793356</v>
          </cell>
          <cell r="I20">
            <v>1.3896660590000001</v>
          </cell>
          <cell r="J20">
            <v>1.550835411</v>
          </cell>
          <cell r="K20">
            <v>1.8044621110000001</v>
          </cell>
          <cell r="L20">
            <v>2.0974251559999999</v>
          </cell>
        </row>
        <row r="21">
          <cell r="C21" t="str">
            <v>MARIGNANE</v>
          </cell>
          <cell r="D21">
            <v>1.1292301819999999</v>
          </cell>
          <cell r="E21">
            <v>1.505671523</v>
          </cell>
          <cell r="F21">
            <v>1</v>
          </cell>
          <cell r="G21">
            <v>1</v>
          </cell>
          <cell r="H21">
            <v>1.1412119199999999</v>
          </cell>
          <cell r="I21">
            <v>1.2988116350000001</v>
          </cell>
          <cell r="J21">
            <v>1.4096108949999999</v>
          </cell>
          <cell r="K21">
            <v>1.5609967899999999</v>
          </cell>
          <cell r="L21">
            <v>1.7046767220000001</v>
          </cell>
        </row>
        <row r="22">
          <cell r="C22" t="str">
            <v>COGNAC</v>
          </cell>
          <cell r="D22">
            <v>1.0838865419999999</v>
          </cell>
          <cell r="E22">
            <v>1.2758999820000001</v>
          </cell>
          <cell r="F22">
            <v>1</v>
          </cell>
          <cell r="G22">
            <v>1</v>
          </cell>
          <cell r="H22">
            <v>1.0862474879999999</v>
          </cell>
          <cell r="I22">
            <v>1.1749009189999999</v>
          </cell>
          <cell r="J22">
            <v>1.235805533</v>
          </cell>
          <cell r="K22">
            <v>1.3198815310000001</v>
          </cell>
          <cell r="L22">
            <v>1.410116178</v>
          </cell>
        </row>
        <row r="23">
          <cell r="C23" t="str">
            <v>BOURGES</v>
          </cell>
          <cell r="D23">
            <v>1.0332027770000001</v>
          </cell>
          <cell r="E23">
            <v>1.085514705</v>
          </cell>
          <cell r="F23">
            <v>1</v>
          </cell>
          <cell r="G23">
            <v>1</v>
          </cell>
          <cell r="H23">
            <v>1.0325145250000001</v>
          </cell>
          <cell r="I23">
            <v>1.063958878</v>
          </cell>
          <cell r="J23">
            <v>1.0843071989999999</v>
          </cell>
          <cell r="K23">
            <v>1.111320235</v>
          </cell>
          <cell r="L23">
            <v>1.1435297230000001</v>
          </cell>
        </row>
        <row r="24">
          <cell r="C24" t="str">
            <v>DIJON-LONGVIC</v>
          </cell>
          <cell r="D24">
            <v>0.98885677500000002</v>
          </cell>
          <cell r="E24">
            <v>0.96531359500000002</v>
          </cell>
          <cell r="F24">
            <v>1</v>
          </cell>
          <cell r="G24">
            <v>1</v>
          </cell>
          <cell r="H24">
            <v>0.991612822</v>
          </cell>
          <cell r="I24">
            <v>0.98635695099999998</v>
          </cell>
          <cell r="J24">
            <v>0.98395697500000001</v>
          </cell>
          <cell r="K24">
            <v>0.98110665900000005</v>
          </cell>
          <cell r="L24">
            <v>0.97957203500000001</v>
          </cell>
        </row>
        <row r="25">
          <cell r="C25" t="str">
            <v>BESANCON</v>
          </cell>
          <cell r="D25">
            <v>0.99401410499999998</v>
          </cell>
          <cell r="E25">
            <v>0.97139399100000001</v>
          </cell>
          <cell r="F25">
            <v>1</v>
          </cell>
          <cell r="G25">
            <v>1</v>
          </cell>
          <cell r="H25">
            <v>0.99295364100000005</v>
          </cell>
          <cell r="I25">
            <v>0.98873946899999998</v>
          </cell>
          <cell r="J25">
            <v>0.98725502099999995</v>
          </cell>
          <cell r="K25">
            <v>0.98614269899999996</v>
          </cell>
          <cell r="L25">
            <v>0.98905309299999999</v>
          </cell>
        </row>
        <row r="26">
          <cell r="C26" t="str">
            <v>MONTELIMAR</v>
          </cell>
          <cell r="D26">
            <v>1.0621744980000001</v>
          </cell>
          <cell r="E26">
            <v>1.200050034</v>
          </cell>
          <cell r="F26">
            <v>1</v>
          </cell>
          <cell r="G26">
            <v>1</v>
          </cell>
          <cell r="H26">
            <v>1.067876949</v>
          </cell>
          <cell r="I26">
            <v>1.1360300969999999</v>
          </cell>
          <cell r="J26">
            <v>1.179426498</v>
          </cell>
          <cell r="K26">
            <v>1.2368537639999999</v>
          </cell>
          <cell r="L26">
            <v>1.2898694159999999</v>
          </cell>
        </row>
        <row r="27">
          <cell r="C27" t="str">
            <v>BREST-GUIPAVAS</v>
          </cell>
          <cell r="D27">
            <v>1.051874567</v>
          </cell>
          <cell r="E27">
            <v>1.095533882</v>
          </cell>
          <cell r="F27">
            <v>1</v>
          </cell>
          <cell r="G27">
            <v>1</v>
          </cell>
          <cell r="H27">
            <v>1.0331787320000001</v>
          </cell>
          <cell r="I27">
            <v>1.064313794</v>
          </cell>
          <cell r="J27">
            <v>1.0868300820000001</v>
          </cell>
          <cell r="K27">
            <v>1.1181799349999999</v>
          </cell>
          <cell r="L27">
            <v>1.172179123</v>
          </cell>
        </row>
        <row r="28">
          <cell r="C28" t="str">
            <v>NIMES-COURBESSAC</v>
          </cell>
          <cell r="D28">
            <v>1.1122440010000001</v>
          </cell>
          <cell r="E28">
            <v>1.3924700860000001</v>
          </cell>
          <cell r="F28">
            <v>1</v>
          </cell>
          <cell r="G28">
            <v>1</v>
          </cell>
          <cell r="H28">
            <v>1.1156246949999999</v>
          </cell>
          <cell r="I28">
            <v>1.2405841440000001</v>
          </cell>
          <cell r="J28">
            <v>1.3265558479999999</v>
          </cell>
          <cell r="K28">
            <v>1.4489486620000001</v>
          </cell>
          <cell r="L28">
            <v>1.573118493</v>
          </cell>
        </row>
        <row r="29">
          <cell r="C29" t="str">
            <v>TOULOUSE-BLAGNAC</v>
          </cell>
          <cell r="D29">
            <v>1.0841310340000001</v>
          </cell>
          <cell r="E29">
            <v>1.277067717</v>
          </cell>
          <cell r="F29">
            <v>1</v>
          </cell>
          <cell r="G29">
            <v>1</v>
          </cell>
          <cell r="H29">
            <v>1.0882126990000001</v>
          </cell>
          <cell r="I29">
            <v>1.1793589470000001</v>
          </cell>
          <cell r="J29">
            <v>1.240824347</v>
          </cell>
          <cell r="K29">
            <v>1.3254446120000001</v>
          </cell>
          <cell r="L29">
            <v>1.4151234109999999</v>
          </cell>
        </row>
        <row r="30">
          <cell r="C30" t="str">
            <v>BORDEAUX-MERIGNAC</v>
          </cell>
          <cell r="D30">
            <v>1.0974775400000001</v>
          </cell>
          <cell r="E30">
            <v>1.3219097710000001</v>
          </cell>
          <cell r="F30">
            <v>1</v>
          </cell>
          <cell r="G30">
            <v>1</v>
          </cell>
          <cell r="H30">
            <v>1.0972544289999999</v>
          </cell>
          <cell r="I30">
            <v>1.1994738229999999</v>
          </cell>
          <cell r="J30">
            <v>1.2703490070000001</v>
          </cell>
          <cell r="K30">
            <v>1.3705468089999999</v>
          </cell>
          <cell r="L30">
            <v>1.4861309039999999</v>
          </cell>
        </row>
        <row r="31">
          <cell r="C31" t="str">
            <v>DINARD-LE-PLEURTUIT</v>
          </cell>
          <cell r="D31">
            <v>1.0442750329999999</v>
          </cell>
          <cell r="E31">
            <v>1.0801472750000001</v>
          </cell>
          <cell r="F31">
            <v>1</v>
          </cell>
          <cell r="G31">
            <v>1</v>
          </cell>
          <cell r="H31">
            <v>1.027470369</v>
          </cell>
          <cell r="I31">
            <v>1.0544325960000001</v>
          </cell>
          <cell r="J31">
            <v>1.0740433250000001</v>
          </cell>
          <cell r="K31">
            <v>1.101361026</v>
          </cell>
          <cell r="L31">
            <v>1.147977687</v>
          </cell>
        </row>
        <row r="32">
          <cell r="C32" t="str">
            <v>TOURS</v>
          </cell>
          <cell r="D32">
            <v>1.039649636</v>
          </cell>
          <cell r="E32">
            <v>1.1009527589999999</v>
          </cell>
          <cell r="F32">
            <v>1</v>
          </cell>
          <cell r="G32">
            <v>1</v>
          </cell>
          <cell r="H32">
            <v>1.0355788429999999</v>
          </cell>
          <cell r="I32">
            <v>1.069969739</v>
          </cell>
          <cell r="J32">
            <v>1.0926686640000001</v>
          </cell>
          <cell r="K32">
            <v>1.123218265</v>
          </cell>
          <cell r="L32">
            <v>1.1629109129999999</v>
          </cell>
        </row>
        <row r="33">
          <cell r="C33" t="str">
            <v>GRENOBLE-ST-GEOIRS</v>
          </cell>
          <cell r="D33">
            <v>0.99001444999999999</v>
          </cell>
          <cell r="E33">
            <v>0.96184250199999999</v>
          </cell>
          <cell r="F33">
            <v>1</v>
          </cell>
          <cell r="G33">
            <v>1</v>
          </cell>
          <cell r="H33">
            <v>0.99021397200000005</v>
          </cell>
          <cell r="I33">
            <v>0.984807459</v>
          </cell>
          <cell r="J33">
            <v>0.98229802399999999</v>
          </cell>
          <cell r="K33">
            <v>0.97857988200000001</v>
          </cell>
          <cell r="L33">
            <v>0.97512620299999997</v>
          </cell>
        </row>
        <row r="34">
          <cell r="C34" t="str">
            <v>ST-ETIENNE-BOUTHEON</v>
          </cell>
          <cell r="D34">
            <v>1.0079806499999999</v>
          </cell>
          <cell r="E34">
            <v>1.0030986589999999</v>
          </cell>
          <cell r="F34">
            <v>1</v>
          </cell>
          <cell r="G34">
            <v>1</v>
          </cell>
          <cell r="H34">
            <v>1.005713732</v>
          </cell>
          <cell r="I34">
            <v>1.0136066399999999</v>
          </cell>
          <cell r="J34">
            <v>1.019693733</v>
          </cell>
          <cell r="K34">
            <v>1.027115467</v>
          </cell>
          <cell r="L34">
            <v>1.037274569</v>
          </cell>
        </row>
        <row r="35">
          <cell r="C35" t="str">
            <v>NANTES-BOUGUENAIS</v>
          </cell>
          <cell r="D35">
            <v>1.0622511139999999</v>
          </cell>
          <cell r="E35">
            <v>1.1729426620000001</v>
          </cell>
          <cell r="F35">
            <v>1</v>
          </cell>
          <cell r="G35">
            <v>1</v>
          </cell>
          <cell r="H35">
            <v>1.0579796100000001</v>
          </cell>
          <cell r="I35">
            <v>1.114653533</v>
          </cell>
          <cell r="J35">
            <v>1.1527972719999999</v>
          </cell>
          <cell r="K35">
            <v>1.2051203580000001</v>
          </cell>
          <cell r="L35">
            <v>1.2706738529999999</v>
          </cell>
        </row>
        <row r="36">
          <cell r="C36" t="str">
            <v>AGEN</v>
          </cell>
          <cell r="D36">
            <v>1.066123986</v>
          </cell>
          <cell r="E36">
            <v>1.21652125</v>
          </cell>
          <cell r="F36">
            <v>1</v>
          </cell>
          <cell r="G36">
            <v>1</v>
          </cell>
          <cell r="H36">
            <v>1.0720355960000001</v>
          </cell>
          <cell r="I36">
            <v>1.1439504439999999</v>
          </cell>
          <cell r="J36">
            <v>1.1915761090000001</v>
          </cell>
          <cell r="K36">
            <v>1.2557361170000001</v>
          </cell>
          <cell r="L36">
            <v>1.321659111</v>
          </cell>
        </row>
        <row r="37">
          <cell r="C37" t="str">
            <v>REIMS-PRUNAY</v>
          </cell>
          <cell r="D37">
            <v>0.99587182699999999</v>
          </cell>
          <cell r="E37">
            <v>0.96060352599999999</v>
          </cell>
          <cell r="F37">
            <v>1</v>
          </cell>
          <cell r="G37">
            <v>1</v>
          </cell>
          <cell r="H37">
            <v>0.98722968899999997</v>
          </cell>
          <cell r="I37">
            <v>0.977783972</v>
          </cell>
          <cell r="J37">
            <v>0.97406488899999999</v>
          </cell>
          <cell r="K37">
            <v>0.97103266700000002</v>
          </cell>
          <cell r="L37">
            <v>0.97753372500000002</v>
          </cell>
        </row>
        <row r="38">
          <cell r="C38" t="str">
            <v>METZ-FRESCATY</v>
          </cell>
          <cell r="D38">
            <v>0.97982699900000003</v>
          </cell>
          <cell r="E38">
            <v>0.93059082100000001</v>
          </cell>
          <cell r="F38">
            <v>1</v>
          </cell>
          <cell r="G38">
            <v>1</v>
          </cell>
          <cell r="H38">
            <v>0.97692883799999997</v>
          </cell>
          <cell r="I38">
            <v>0.95908285199999999</v>
          </cell>
          <cell r="J38">
            <v>0.95025649199999995</v>
          </cell>
          <cell r="K38">
            <v>0.94071344899999998</v>
          </cell>
          <cell r="L38">
            <v>0.93729151200000005</v>
          </cell>
        </row>
        <row r="39">
          <cell r="C39" t="str">
            <v>LILLE-LESQUIN</v>
          </cell>
          <cell r="D39">
            <v>1.0002484300000001</v>
          </cell>
          <cell r="E39">
            <v>0.97800080899999997</v>
          </cell>
          <cell r="F39">
            <v>1</v>
          </cell>
          <cell r="G39">
            <v>1</v>
          </cell>
          <cell r="H39">
            <v>0.99309046300000003</v>
          </cell>
          <cell r="I39">
            <v>0.98798496700000005</v>
          </cell>
          <cell r="J39">
            <v>0.98676814599999996</v>
          </cell>
          <cell r="K39">
            <v>0.98706455400000004</v>
          </cell>
          <cell r="L39">
            <v>0.99665088400000001</v>
          </cell>
        </row>
        <row r="40">
          <cell r="C40" t="str">
            <v>CLERMONT-FERRAND</v>
          </cell>
          <cell r="D40">
            <v>1.029871078</v>
          </cell>
          <cell r="E40">
            <v>1.0741056609999999</v>
          </cell>
          <cell r="F40">
            <v>1</v>
          </cell>
          <cell r="G40">
            <v>1</v>
          </cell>
          <cell r="H40">
            <v>1.0296649929999999</v>
          </cell>
          <cell r="I40">
            <v>1.0590050360000001</v>
          </cell>
          <cell r="J40">
            <v>1.0778926600000001</v>
          </cell>
          <cell r="K40">
            <v>1.1026027890000001</v>
          </cell>
          <cell r="L40">
            <v>1.130320108</v>
          </cell>
        </row>
        <row r="41">
          <cell r="C41" t="str">
            <v>BIARRITZ-ANGLET</v>
          </cell>
          <cell r="D41">
            <v>1.1432701890000001</v>
          </cell>
          <cell r="E41">
            <v>1.5180717050000001</v>
          </cell>
          <cell r="F41">
            <v>1</v>
          </cell>
          <cell r="G41">
            <v>1</v>
          </cell>
          <cell r="H41">
            <v>1.1398493860000001</v>
          </cell>
          <cell r="I41">
            <v>1.2974945870000001</v>
          </cell>
          <cell r="J41">
            <v>1.413053162</v>
          </cell>
          <cell r="K41">
            <v>1.5879792420000001</v>
          </cell>
          <cell r="L41">
            <v>1.8047109720000001</v>
          </cell>
        </row>
        <row r="42">
          <cell r="C42" t="str">
            <v>PAU-UZEIN</v>
          </cell>
          <cell r="D42">
            <v>1.0794448940000001</v>
          </cell>
          <cell r="E42">
            <v>1.2477035599999999</v>
          </cell>
          <cell r="F42">
            <v>1</v>
          </cell>
          <cell r="G42">
            <v>1</v>
          </cell>
          <cell r="H42">
            <v>1.0789015449999999</v>
          </cell>
          <cell r="I42">
            <v>1.159975384</v>
          </cell>
          <cell r="J42">
            <v>1.2148494460000001</v>
          </cell>
          <cell r="K42">
            <v>1.289981614</v>
          </cell>
          <cell r="L42">
            <v>1.374067259</v>
          </cell>
        </row>
        <row r="43">
          <cell r="C43" t="str">
            <v>PERPIGNAN</v>
          </cell>
          <cell r="D43">
            <v>1.152883989</v>
          </cell>
          <cell r="E43">
            <v>1.5608300390000001</v>
          </cell>
          <cell r="F43">
            <v>1</v>
          </cell>
          <cell r="G43">
            <v>1</v>
          </cell>
          <cell r="H43">
            <v>1.1476983430000001</v>
          </cell>
          <cell r="I43">
            <v>1.316213767</v>
          </cell>
          <cell r="J43">
            <v>1.440141283</v>
          </cell>
          <cell r="K43">
            <v>1.6278441690000001</v>
          </cell>
          <cell r="L43">
            <v>1.8501240720000001</v>
          </cell>
        </row>
        <row r="44">
          <cell r="C44" t="str">
            <v>ENTZHEIM</v>
          </cell>
          <cell r="D44">
            <v>0.98934668000000003</v>
          </cell>
          <cell r="E44">
            <v>0.96928665999999997</v>
          </cell>
          <cell r="F44">
            <v>1</v>
          </cell>
          <cell r="G44">
            <v>1</v>
          </cell>
          <cell r="H44">
            <v>0.98032025</v>
          </cell>
          <cell r="I44">
            <v>0.96390257999999995</v>
          </cell>
          <cell r="J44">
            <v>0.95707783999999996</v>
          </cell>
          <cell r="K44">
            <v>0.94993601000000005</v>
          </cell>
          <cell r="L44">
            <v>0.94966726999999995</v>
          </cell>
        </row>
        <row r="45">
          <cell r="C45" t="str">
            <v>COLMAR-MEYENHEIM</v>
          </cell>
          <cell r="D45">
            <v>0.99199829699999997</v>
          </cell>
          <cell r="E45">
            <v>0.97083477299999998</v>
          </cell>
          <cell r="F45">
            <v>1</v>
          </cell>
          <cell r="G45">
            <v>1</v>
          </cell>
          <cell r="H45">
            <v>0.979904416</v>
          </cell>
          <cell r="I45">
            <v>0.96352052300000002</v>
          </cell>
          <cell r="J45">
            <v>0.95657263100000001</v>
          </cell>
          <cell r="K45">
            <v>0.94937350600000003</v>
          </cell>
          <cell r="L45">
            <v>0.94997086200000003</v>
          </cell>
        </row>
        <row r="46">
          <cell r="C46" t="str">
            <v>BALE-MULHOUSE</v>
          </cell>
          <cell r="D46">
            <v>0.97886486100000003</v>
          </cell>
          <cell r="E46">
            <v>0.93180204099999997</v>
          </cell>
          <cell r="F46">
            <v>1</v>
          </cell>
          <cell r="G46">
            <v>1</v>
          </cell>
          <cell r="H46">
            <v>0.97727795900000003</v>
          </cell>
          <cell r="I46">
            <v>0.96049912400000004</v>
          </cell>
          <cell r="J46">
            <v>0.95157758100000001</v>
          </cell>
          <cell r="K46">
            <v>0.94136206499999997</v>
          </cell>
          <cell r="L46">
            <v>0.93539442299999997</v>
          </cell>
        </row>
        <row r="47">
          <cell r="C47" t="str">
            <v>LYON-BRON</v>
          </cell>
          <cell r="D47">
            <v>1.0370045999999999</v>
          </cell>
          <cell r="E47">
            <v>1.125313032</v>
          </cell>
          <cell r="F47">
            <v>1</v>
          </cell>
          <cell r="G47">
            <v>1</v>
          </cell>
          <cell r="H47">
            <v>1.0455461749999999</v>
          </cell>
          <cell r="I47">
            <v>1.090276198</v>
          </cell>
          <cell r="J47">
            <v>1.117657012</v>
          </cell>
          <cell r="K47">
            <v>1.1531398740000001</v>
          </cell>
          <cell r="L47">
            <v>1.182913678</v>
          </cell>
        </row>
        <row r="48">
          <cell r="C48" t="str">
            <v>LUXEUIL</v>
          </cell>
          <cell r="D48">
            <v>0.97436205499999995</v>
          </cell>
          <cell r="E48">
            <v>0.92012955900000004</v>
          </cell>
          <cell r="F48">
            <v>1</v>
          </cell>
          <cell r="G48">
            <v>1</v>
          </cell>
          <cell r="H48">
            <v>0.97304128999999995</v>
          </cell>
          <cell r="I48">
            <v>0.95282889100000001</v>
          </cell>
          <cell r="J48">
            <v>0.942392067</v>
          </cell>
          <cell r="K48">
            <v>0.93038690700000004</v>
          </cell>
          <cell r="L48">
            <v>0.92298330900000003</v>
          </cell>
        </row>
        <row r="49">
          <cell r="C49" t="str">
            <v>CHAMBERY-AIX</v>
          </cell>
          <cell r="D49">
            <v>0.99278636600000003</v>
          </cell>
          <cell r="E49">
            <v>0.98142963000000005</v>
          </cell>
          <cell r="F49">
            <v>1</v>
          </cell>
          <cell r="G49">
            <v>1</v>
          </cell>
          <cell r="H49">
            <v>0.99677883499999997</v>
          </cell>
          <cell r="I49">
            <v>0.99606017899999999</v>
          </cell>
          <cell r="J49">
            <v>0.99580953500000002</v>
          </cell>
          <cell r="K49">
            <v>0.99464092699999995</v>
          </cell>
          <cell r="L49">
            <v>0.98998422799999997</v>
          </cell>
        </row>
        <row r="50">
          <cell r="C50" t="str">
            <v>PARIS-MONTSOURIS</v>
          </cell>
          <cell r="D50">
            <v>1.041280169</v>
          </cell>
          <cell r="E50">
            <v>1.1304480370000001</v>
          </cell>
          <cell r="F50">
            <v>1</v>
          </cell>
          <cell r="G50">
            <v>1</v>
          </cell>
          <cell r="H50">
            <v>1.0441940119999999</v>
          </cell>
          <cell r="I50">
            <v>1.0868001199999999</v>
          </cell>
          <cell r="J50">
            <v>1.114988597</v>
          </cell>
          <cell r="K50">
            <v>1.152422904</v>
          </cell>
          <cell r="L50">
            <v>1.1923327180000001</v>
          </cell>
        </row>
        <row r="51">
          <cell r="C51" t="str">
            <v>ROUEN-BOOS</v>
          </cell>
          <cell r="D51">
            <v>0.99615540199999997</v>
          </cell>
          <cell r="E51">
            <v>0.96513741399999997</v>
          </cell>
          <cell r="F51">
            <v>1</v>
          </cell>
          <cell r="G51">
            <v>1</v>
          </cell>
          <cell r="H51">
            <v>0.98831793199999995</v>
          </cell>
          <cell r="I51">
            <v>0.98003970399999996</v>
          </cell>
          <cell r="J51">
            <v>0.97753300700000001</v>
          </cell>
          <cell r="K51">
            <v>0.97615161900000003</v>
          </cell>
          <cell r="L51">
            <v>0.98576382500000004</v>
          </cell>
        </row>
        <row r="52">
          <cell r="C52" t="str">
            <v>AUXERRE-PERRIGNY</v>
          </cell>
          <cell r="D52">
            <v>1.0189873650000001</v>
          </cell>
          <cell r="E52">
            <v>1.041230747</v>
          </cell>
          <cell r="F52">
            <v>1</v>
          </cell>
          <cell r="G52">
            <v>1</v>
          </cell>
          <cell r="H52">
            <v>1.0165362760000001</v>
          </cell>
          <cell r="I52">
            <v>1.032989012</v>
          </cell>
          <cell r="J52">
            <v>1.043801148</v>
          </cell>
          <cell r="K52">
            <v>1.0586756260000001</v>
          </cell>
          <cell r="L52">
            <v>1.079295479</v>
          </cell>
        </row>
        <row r="60">
          <cell r="B60" t="str">
            <v>Code</v>
          </cell>
          <cell r="C60" t="str">
            <v>Libellé</v>
          </cell>
          <cell r="D60" t="str">
            <v>Code de la station météo rattachée au PITD</v>
          </cell>
          <cell r="E60" t="str">
            <v>Nom de la station météo rattachée au PITD</v>
          </cell>
          <cell r="F60" t="str">
            <v>NTR</v>
          </cell>
          <cell r="G60" t="str">
            <v>GRT</v>
          </cell>
          <cell r="H60" t="str">
            <v>GRD</v>
          </cell>
        </row>
        <row r="61">
          <cell r="B61" t="str">
            <v>GD0153</v>
          </cell>
          <cell r="C61" t="str">
            <v>AMBERIEU-EN-BUGEY</v>
          </cell>
          <cell r="D61" t="str">
            <v>69029001</v>
          </cell>
          <cell r="E61" t="str">
            <v>LYON-BRON</v>
          </cell>
          <cell r="F61">
            <v>8</v>
          </cell>
          <cell r="G61" t="str">
            <v>ZET04</v>
          </cell>
          <cell r="H61" t="str">
            <v>GRDF</v>
          </cell>
        </row>
        <row r="62">
          <cell r="B62" t="str">
            <v>GD0092</v>
          </cell>
          <cell r="C62" t="str">
            <v>OYONNAX</v>
          </cell>
          <cell r="D62" t="str">
            <v>69029001</v>
          </cell>
          <cell r="E62" t="str">
            <v>LYON-BRON</v>
          </cell>
          <cell r="F62">
            <v>4</v>
          </cell>
          <cell r="G62" t="str">
            <v>ZET04</v>
          </cell>
          <cell r="H62" t="str">
            <v>GRDF</v>
          </cell>
        </row>
        <row r="63">
          <cell r="B63" t="str">
            <v>GD0136</v>
          </cell>
          <cell r="C63" t="str">
            <v>LYON</v>
          </cell>
          <cell r="D63" t="str">
            <v>69029001</v>
          </cell>
          <cell r="E63" t="str">
            <v>LYON-BRON</v>
          </cell>
          <cell r="F63">
            <v>1</v>
          </cell>
          <cell r="G63" t="str">
            <v>ZET04</v>
          </cell>
          <cell r="H63" t="str">
            <v>GRDF</v>
          </cell>
        </row>
        <row r="64">
          <cell r="B64" t="str">
            <v>GD0093</v>
          </cell>
          <cell r="C64" t="str">
            <v>MONTREVEL-EN-BRESSE</v>
          </cell>
          <cell r="D64" t="str">
            <v>69029001</v>
          </cell>
          <cell r="E64" t="str">
            <v>LYON-BRON</v>
          </cell>
          <cell r="F64">
            <v>1</v>
          </cell>
          <cell r="G64" t="str">
            <v>ZET04</v>
          </cell>
          <cell r="H64" t="str">
            <v>GRDF</v>
          </cell>
        </row>
        <row r="65">
          <cell r="B65" t="str">
            <v>GD0096</v>
          </cell>
          <cell r="C65" t="str">
            <v>FEILLENS</v>
          </cell>
          <cell r="D65" t="str">
            <v>69029001</v>
          </cell>
          <cell r="E65" t="str">
            <v>LYON-BRON</v>
          </cell>
          <cell r="F65">
            <v>2</v>
          </cell>
          <cell r="G65" t="str">
            <v>ZET04</v>
          </cell>
          <cell r="H65" t="str">
            <v>GRDF</v>
          </cell>
        </row>
        <row r="66">
          <cell r="B66" t="str">
            <v>GD0100</v>
          </cell>
          <cell r="C66" t="str">
            <v>MIRIBEL</v>
          </cell>
          <cell r="D66" t="str">
            <v>69029001</v>
          </cell>
          <cell r="E66" t="str">
            <v>LYON-BRON</v>
          </cell>
          <cell r="F66">
            <v>1</v>
          </cell>
          <cell r="G66" t="str">
            <v>ZET04</v>
          </cell>
          <cell r="H66" t="str">
            <v>GRDF</v>
          </cell>
        </row>
        <row r="67">
          <cell r="B67" t="str">
            <v>GD1093</v>
          </cell>
          <cell r="C67" t="str">
            <v>BELLEGARDE-SUR-VALSERINE</v>
          </cell>
          <cell r="D67" t="str">
            <v>73329001</v>
          </cell>
          <cell r="E67" t="str">
            <v>CHAMBERY-AIX</v>
          </cell>
          <cell r="F67">
            <v>5</v>
          </cell>
          <cell r="G67" t="str">
            <v>ZET04</v>
          </cell>
          <cell r="H67" t="str">
            <v>GRDF</v>
          </cell>
        </row>
        <row r="68">
          <cell r="B68" t="str">
            <v>GD0151</v>
          </cell>
          <cell r="C68" t="str">
            <v>BELLEY</v>
          </cell>
          <cell r="D68" t="str">
            <v>69029001</v>
          </cell>
          <cell r="E68" t="str">
            <v>LYON-BRON</v>
          </cell>
          <cell r="F68">
            <v>10</v>
          </cell>
          <cell r="G68" t="str">
            <v>ZET04</v>
          </cell>
          <cell r="H68" t="str">
            <v>GRDF</v>
          </cell>
        </row>
        <row r="69">
          <cell r="B69" t="str">
            <v>GD0103</v>
          </cell>
          <cell r="C69" t="str">
            <v>BLYES</v>
          </cell>
          <cell r="D69" t="str">
            <v>69029001</v>
          </cell>
          <cell r="E69" t="str">
            <v>LYON-BRON</v>
          </cell>
          <cell r="F69">
            <v>7</v>
          </cell>
          <cell r="G69" t="str">
            <v>ZET04</v>
          </cell>
          <cell r="H69" t="str">
            <v>GRDF</v>
          </cell>
        </row>
        <row r="70">
          <cell r="B70" t="str">
            <v>GD0161</v>
          </cell>
          <cell r="C70" t="str">
            <v>BOURG-EN-BRESSE</v>
          </cell>
          <cell r="D70" t="str">
            <v>69029001</v>
          </cell>
          <cell r="E70" t="str">
            <v>LYON-BRON</v>
          </cell>
          <cell r="F70">
            <v>1</v>
          </cell>
          <cell r="G70" t="str">
            <v>ZET04</v>
          </cell>
          <cell r="H70" t="str">
            <v>GRDF</v>
          </cell>
        </row>
        <row r="71">
          <cell r="B71" t="str">
            <v>GD0094</v>
          </cell>
          <cell r="C71" t="str">
            <v>PONT-DE-VAUX</v>
          </cell>
          <cell r="D71" t="str">
            <v>69029001</v>
          </cell>
          <cell r="E71" t="str">
            <v>LYON-BRON</v>
          </cell>
          <cell r="F71">
            <v>10</v>
          </cell>
          <cell r="G71" t="str">
            <v>ZET04</v>
          </cell>
          <cell r="H71" t="str">
            <v>GRDF</v>
          </cell>
        </row>
        <row r="72">
          <cell r="B72" t="str">
            <v>GD0150</v>
          </cell>
          <cell r="C72" t="str">
            <v>BREGNIER-CORDON</v>
          </cell>
          <cell r="D72" t="str">
            <v>38384001</v>
          </cell>
          <cell r="E72" t="str">
            <v>GRENOBLE-ST-GEOIRS</v>
          </cell>
          <cell r="F72">
            <v>9</v>
          </cell>
          <cell r="G72" t="str">
            <v>ZET04</v>
          </cell>
          <cell r="H72" t="str">
            <v>GRDF</v>
          </cell>
        </row>
        <row r="73">
          <cell r="B73" t="str">
            <v>GD0089</v>
          </cell>
          <cell r="C73" t="str">
            <v>BRENOD</v>
          </cell>
          <cell r="D73" t="str">
            <v>73329001</v>
          </cell>
          <cell r="E73" t="str">
            <v>CHAMBERY-AIX</v>
          </cell>
          <cell r="F73">
            <v>10</v>
          </cell>
          <cell r="G73" t="str">
            <v>ZET04</v>
          </cell>
          <cell r="H73" t="str">
            <v>GRDF</v>
          </cell>
        </row>
        <row r="74">
          <cell r="B74" t="str">
            <v>GD0091</v>
          </cell>
          <cell r="C74" t="str">
            <v>IZERNORE</v>
          </cell>
          <cell r="D74" t="str">
            <v>69029001</v>
          </cell>
          <cell r="E74" t="str">
            <v>LYON-BRON</v>
          </cell>
          <cell r="F74">
            <v>10</v>
          </cell>
          <cell r="G74" t="str">
            <v>ZET04</v>
          </cell>
          <cell r="H74" t="str">
            <v>GRDF</v>
          </cell>
        </row>
        <row r="75">
          <cell r="B75" t="str">
            <v>GD1070</v>
          </cell>
          <cell r="C75" t="str">
            <v>GEX</v>
          </cell>
          <cell r="D75" t="str">
            <v>73329001</v>
          </cell>
          <cell r="E75" t="str">
            <v>CHAMBERY-AIX</v>
          </cell>
          <cell r="F75">
            <v>10</v>
          </cell>
          <cell r="G75" t="str">
            <v>ZET04</v>
          </cell>
          <cell r="H75" t="str">
            <v>GRDF</v>
          </cell>
        </row>
        <row r="76">
          <cell r="B76" t="str">
            <v>GD0099</v>
          </cell>
          <cell r="C76" t="str">
            <v>CHALAMONT</v>
          </cell>
          <cell r="D76" t="str">
            <v>69029001</v>
          </cell>
          <cell r="E76" t="str">
            <v>LYON-BRON</v>
          </cell>
          <cell r="F76">
            <v>0</v>
          </cell>
          <cell r="G76" t="str">
            <v>ZET04</v>
          </cell>
          <cell r="H76" t="str">
            <v>GRDF</v>
          </cell>
        </row>
        <row r="77">
          <cell r="B77" t="str">
            <v>GD0157</v>
          </cell>
          <cell r="C77" t="str">
            <v>CHATILLON-SUR-CHALARONNE</v>
          </cell>
          <cell r="D77" t="str">
            <v>69029001</v>
          </cell>
          <cell r="E77" t="str">
            <v>LYON-BRON</v>
          </cell>
          <cell r="F77">
            <v>3</v>
          </cell>
          <cell r="G77" t="str">
            <v>ZET04</v>
          </cell>
          <cell r="H77" t="str">
            <v>GRDF</v>
          </cell>
        </row>
        <row r="78">
          <cell r="B78" t="str">
            <v>GD0102</v>
          </cell>
          <cell r="C78" t="str">
            <v>CHAZEY-SUR-AIN</v>
          </cell>
          <cell r="D78" t="str">
            <v>69029001</v>
          </cell>
          <cell r="E78" t="str">
            <v>LYON-BRON</v>
          </cell>
          <cell r="F78">
            <v>4</v>
          </cell>
          <cell r="G78" t="str">
            <v>ZET04</v>
          </cell>
          <cell r="H78" t="str">
            <v>GRDF</v>
          </cell>
        </row>
        <row r="79">
          <cell r="B79" t="str">
            <v>GD0063</v>
          </cell>
          <cell r="C79" t="str">
            <v>SAINT-AMOUR</v>
          </cell>
          <cell r="D79" t="str">
            <v>21473001</v>
          </cell>
          <cell r="E79" t="str">
            <v>DIJON-LONGVIC</v>
          </cell>
          <cell r="F79">
            <v>0</v>
          </cell>
          <cell r="G79" t="str">
            <v>ZET04</v>
          </cell>
          <cell r="H79" t="str">
            <v>GRDF</v>
          </cell>
        </row>
        <row r="80">
          <cell r="B80" t="str">
            <v>GD0088</v>
          </cell>
          <cell r="C80" t="str">
            <v>HAUTEVILLE-LOMPNES</v>
          </cell>
          <cell r="D80" t="str">
            <v>69029001</v>
          </cell>
          <cell r="E80" t="str">
            <v>LYON-BRON</v>
          </cell>
          <cell r="F80">
            <v>10</v>
          </cell>
          <cell r="G80" t="str">
            <v>ZET04</v>
          </cell>
          <cell r="H80" t="str">
            <v>GRDF</v>
          </cell>
        </row>
        <row r="81">
          <cell r="B81" t="str">
            <v>GD0101</v>
          </cell>
          <cell r="C81" t="str">
            <v>LAGNIEU</v>
          </cell>
          <cell r="D81" t="str">
            <v>69029001</v>
          </cell>
          <cell r="E81" t="str">
            <v>LYON-BRON</v>
          </cell>
          <cell r="F81">
            <v>9</v>
          </cell>
          <cell r="G81" t="str">
            <v>ZET04</v>
          </cell>
          <cell r="H81" t="str">
            <v>GRDF</v>
          </cell>
        </row>
        <row r="82">
          <cell r="B82" t="str">
            <v>GD0152</v>
          </cell>
          <cell r="C82" t="str">
            <v>LEYMENT</v>
          </cell>
          <cell r="D82" t="str">
            <v>69029001</v>
          </cell>
          <cell r="E82" t="str">
            <v>LYON-BRON</v>
          </cell>
          <cell r="F82">
            <v>6</v>
          </cell>
          <cell r="G82" t="str">
            <v>ZET04</v>
          </cell>
          <cell r="H82" t="str">
            <v>GRDF</v>
          </cell>
        </row>
        <row r="83">
          <cell r="B83" t="str">
            <v>GD0095</v>
          </cell>
          <cell r="C83" t="str">
            <v>MANZIAT</v>
          </cell>
          <cell r="D83" t="str">
            <v>69029001</v>
          </cell>
          <cell r="E83" t="str">
            <v>LYON-BRON</v>
          </cell>
          <cell r="F83">
            <v>6</v>
          </cell>
          <cell r="G83" t="str">
            <v>ZET04</v>
          </cell>
          <cell r="H83" t="str">
            <v>GRDF</v>
          </cell>
        </row>
        <row r="84">
          <cell r="B84" t="str">
            <v>GD0154</v>
          </cell>
          <cell r="C84" t="str">
            <v>MEXIMIEUX</v>
          </cell>
          <cell r="D84" t="str">
            <v>69029001</v>
          </cell>
          <cell r="E84" t="str">
            <v>LYON-BRON</v>
          </cell>
          <cell r="F84">
            <v>2</v>
          </cell>
          <cell r="G84" t="str">
            <v>ZET04</v>
          </cell>
          <cell r="H84" t="str">
            <v>GRDF</v>
          </cell>
        </row>
        <row r="85">
          <cell r="B85" t="str">
            <v>GD0149</v>
          </cell>
          <cell r="C85" t="str">
            <v>MURS-ET-GELIGNIEUX</v>
          </cell>
          <cell r="D85" t="str">
            <v>69029001</v>
          </cell>
          <cell r="E85" t="str">
            <v>LYON-BRON</v>
          </cell>
          <cell r="F85">
            <v>10</v>
          </cell>
          <cell r="G85" t="str">
            <v>ZET04</v>
          </cell>
          <cell r="H85" t="str">
            <v>GRDF</v>
          </cell>
        </row>
        <row r="86">
          <cell r="B86" t="str">
            <v>GD0210</v>
          </cell>
          <cell r="C86" t="str">
            <v>MACON</v>
          </cell>
          <cell r="D86" t="str">
            <v>69029001</v>
          </cell>
          <cell r="E86" t="str">
            <v>LYON-BRON</v>
          </cell>
          <cell r="F86">
            <v>3</v>
          </cell>
          <cell r="G86" t="str">
            <v>ZET04</v>
          </cell>
          <cell r="H86" t="str">
            <v>GRDF</v>
          </cell>
        </row>
        <row r="87">
          <cell r="B87" t="str">
            <v>GD0158</v>
          </cell>
          <cell r="C87" t="str">
            <v>ROMANS</v>
          </cell>
          <cell r="D87" t="str">
            <v>69029001</v>
          </cell>
          <cell r="E87" t="str">
            <v>LYON-BRON</v>
          </cell>
          <cell r="F87">
            <v>2</v>
          </cell>
          <cell r="G87" t="str">
            <v>ZET04</v>
          </cell>
          <cell r="H87" t="str">
            <v>GRDF</v>
          </cell>
        </row>
        <row r="88">
          <cell r="B88" t="str">
            <v>GD0144</v>
          </cell>
          <cell r="C88" t="str">
            <v>SAINT-ANDRE-DE-CORCY</v>
          </cell>
          <cell r="D88" t="str">
            <v>69029001</v>
          </cell>
          <cell r="E88" t="str">
            <v>LYON-BRON</v>
          </cell>
          <cell r="F88">
            <v>4</v>
          </cell>
          <cell r="G88" t="str">
            <v>ZET04</v>
          </cell>
          <cell r="H88" t="str">
            <v>GRDF</v>
          </cell>
        </row>
        <row r="89">
          <cell r="B89" t="str">
            <v>GD0097</v>
          </cell>
          <cell r="C89" t="str">
            <v>SERVAS</v>
          </cell>
          <cell r="D89" t="str">
            <v>69029001</v>
          </cell>
          <cell r="E89" t="str">
            <v>LYON-BRON</v>
          </cell>
          <cell r="F89">
            <v>5</v>
          </cell>
          <cell r="G89" t="str">
            <v>ZET04</v>
          </cell>
          <cell r="H89" t="str">
            <v>GRDF</v>
          </cell>
        </row>
        <row r="90">
          <cell r="B90" t="str">
            <v>GD0090</v>
          </cell>
          <cell r="C90" t="str">
            <v>SAINT-MARTIN-DU-FRENE</v>
          </cell>
          <cell r="D90" t="str">
            <v>73329001</v>
          </cell>
          <cell r="E90" t="str">
            <v>CHAMBERY-AIX</v>
          </cell>
          <cell r="F90">
            <v>10</v>
          </cell>
          <cell r="G90" t="str">
            <v>ZET04</v>
          </cell>
          <cell r="H90" t="str">
            <v>GRDF</v>
          </cell>
        </row>
        <row r="91">
          <cell r="B91" t="str">
            <v>GD0205</v>
          </cell>
          <cell r="C91" t="str">
            <v>LOISY</v>
          </cell>
          <cell r="D91" t="str">
            <v>21473001</v>
          </cell>
          <cell r="E91" t="str">
            <v>DIJON-LONGVIC</v>
          </cell>
          <cell r="F91">
            <v>9</v>
          </cell>
          <cell r="G91" t="str">
            <v>ZET04</v>
          </cell>
          <cell r="H91" t="str">
            <v>GRDF</v>
          </cell>
        </row>
        <row r="92">
          <cell r="B92" t="str">
            <v>GD0143</v>
          </cell>
          <cell r="C92" t="str">
            <v>TRAMOYES</v>
          </cell>
          <cell r="D92" t="str">
            <v>69029001</v>
          </cell>
          <cell r="E92" t="str">
            <v>LYON-BRON</v>
          </cell>
          <cell r="F92">
            <v>0</v>
          </cell>
          <cell r="G92" t="str">
            <v>ZET04</v>
          </cell>
          <cell r="H92" t="str">
            <v>GRDF</v>
          </cell>
        </row>
        <row r="93">
          <cell r="B93" t="str">
            <v>GD0098</v>
          </cell>
          <cell r="C93" t="str">
            <v>VILLARS-LES-DOMBES</v>
          </cell>
          <cell r="D93" t="str">
            <v>69029001</v>
          </cell>
          <cell r="E93" t="str">
            <v>LYON-BRON</v>
          </cell>
          <cell r="F93">
            <v>7</v>
          </cell>
          <cell r="G93" t="str">
            <v>ZET04</v>
          </cell>
          <cell r="H93" t="str">
            <v>GRDF</v>
          </cell>
        </row>
        <row r="94">
          <cell r="B94" t="str">
            <v>GD0148</v>
          </cell>
          <cell r="C94" t="str">
            <v>VILLIEU-LOYES-MOLLON</v>
          </cell>
          <cell r="D94" t="str">
            <v>69029001</v>
          </cell>
          <cell r="E94" t="str">
            <v>LYON-BRON</v>
          </cell>
          <cell r="F94">
            <v>3</v>
          </cell>
          <cell r="G94" t="str">
            <v>ZET04</v>
          </cell>
          <cell r="H94" t="str">
            <v>GRDF</v>
          </cell>
        </row>
        <row r="95">
          <cell r="B95" t="str">
            <v>GD0966</v>
          </cell>
          <cell r="C95" t="str">
            <v>ACY</v>
          </cell>
          <cell r="D95" t="str">
            <v>59343001</v>
          </cell>
          <cell r="E95" t="str">
            <v>LILLE-LESQUIN</v>
          </cell>
          <cell r="F95">
            <v>6</v>
          </cell>
          <cell r="G95" t="str">
            <v>ZET04</v>
          </cell>
          <cell r="H95" t="str">
            <v>GRDF</v>
          </cell>
        </row>
        <row r="96">
          <cell r="B96" t="str">
            <v>GD0942</v>
          </cell>
          <cell r="C96" t="str">
            <v>MOY-DE-L'AISNE</v>
          </cell>
          <cell r="D96" t="str">
            <v>59343001</v>
          </cell>
          <cell r="E96" t="str">
            <v>LILLE-LESQUIN</v>
          </cell>
          <cell r="F96">
            <v>2</v>
          </cell>
          <cell r="G96" t="str">
            <v>ZET04</v>
          </cell>
          <cell r="H96" t="str">
            <v>GRDF</v>
          </cell>
        </row>
        <row r="97">
          <cell r="B97" t="str">
            <v>GD0965</v>
          </cell>
          <cell r="C97" t="str">
            <v>AMBLENY</v>
          </cell>
          <cell r="D97" t="str">
            <v>59343001</v>
          </cell>
          <cell r="E97" t="str">
            <v>LILLE-LESQUIN</v>
          </cell>
          <cell r="F97">
            <v>4</v>
          </cell>
          <cell r="G97" t="str">
            <v>ZET04</v>
          </cell>
          <cell r="H97" t="str">
            <v>GRDF</v>
          </cell>
        </row>
        <row r="98">
          <cell r="B98" t="str">
            <v>GD0948</v>
          </cell>
          <cell r="C98" t="str">
            <v>ANIZY-LE-CHATEAU</v>
          </cell>
          <cell r="D98" t="str">
            <v>59343001</v>
          </cell>
          <cell r="E98" t="str">
            <v>LILLE-LESQUIN</v>
          </cell>
          <cell r="F98">
            <v>8</v>
          </cell>
          <cell r="G98" t="str">
            <v>ZET04</v>
          </cell>
          <cell r="H98" t="str">
            <v>GRDF</v>
          </cell>
        </row>
        <row r="99">
          <cell r="B99" t="str">
            <v>GD0944</v>
          </cell>
          <cell r="C99" t="str">
            <v>SAINT-QUENTIN</v>
          </cell>
          <cell r="D99" t="str">
            <v>59343001</v>
          </cell>
          <cell r="E99" t="str">
            <v>LILLE-LESQUIN</v>
          </cell>
          <cell r="F99">
            <v>1</v>
          </cell>
          <cell r="G99" t="str">
            <v>ZET04</v>
          </cell>
          <cell r="H99" t="str">
            <v>GRDF</v>
          </cell>
        </row>
        <row r="100">
          <cell r="B100" t="str">
            <v>GD0946</v>
          </cell>
          <cell r="C100" t="str">
            <v>LAON</v>
          </cell>
          <cell r="D100" t="str">
            <v>59343001</v>
          </cell>
          <cell r="E100" t="str">
            <v>LILLE-LESQUIN</v>
          </cell>
          <cell r="F100">
            <v>6</v>
          </cell>
          <cell r="G100" t="str">
            <v>ZET04</v>
          </cell>
          <cell r="H100" t="str">
            <v>GRDF</v>
          </cell>
        </row>
        <row r="101">
          <cell r="B101" t="str">
            <v>GD0957</v>
          </cell>
          <cell r="C101" t="str">
            <v>HIRSON</v>
          </cell>
          <cell r="D101" t="str">
            <v>59343001</v>
          </cell>
          <cell r="E101" t="str">
            <v>LILLE-LESQUIN</v>
          </cell>
          <cell r="F101">
            <v>1</v>
          </cell>
          <cell r="G101" t="str">
            <v>ZET04</v>
          </cell>
          <cell r="H101" t="str">
            <v>GRDF</v>
          </cell>
        </row>
        <row r="102">
          <cell r="B102" t="str">
            <v>GD1055</v>
          </cell>
          <cell r="C102" t="str">
            <v>TERGNIER</v>
          </cell>
          <cell r="D102" t="str">
            <v>59343001</v>
          </cell>
          <cell r="E102" t="str">
            <v>LILLE-LESQUIN</v>
          </cell>
          <cell r="F102">
            <v>3</v>
          </cell>
          <cell r="G102" t="str">
            <v>ZET04</v>
          </cell>
          <cell r="H102" t="str">
            <v>GRDF</v>
          </cell>
        </row>
        <row r="103">
          <cell r="B103" t="str">
            <v>GD0955</v>
          </cell>
          <cell r="C103" t="str">
            <v>CHATEAU-THIERRY</v>
          </cell>
          <cell r="D103" t="str">
            <v>59343001</v>
          </cell>
          <cell r="E103" t="str">
            <v>LILLE-LESQUIN</v>
          </cell>
          <cell r="F103">
            <v>9</v>
          </cell>
          <cell r="G103" t="str">
            <v>ZET04</v>
          </cell>
          <cell r="H103" t="str">
            <v>GRDF</v>
          </cell>
        </row>
        <row r="104">
          <cell r="B104" t="str">
            <v>GD1020</v>
          </cell>
          <cell r="C104" t="str">
            <v>BEAUREVOIR</v>
          </cell>
          <cell r="D104" t="str">
            <v>59343001</v>
          </cell>
          <cell r="E104" t="str">
            <v>LILLE-LESQUIN</v>
          </cell>
          <cell r="F104">
            <v>0</v>
          </cell>
          <cell r="G104" t="str">
            <v>ZET04</v>
          </cell>
          <cell r="H104" t="str">
            <v>GRDF</v>
          </cell>
        </row>
        <row r="105">
          <cell r="B105" t="str">
            <v>GD0951</v>
          </cell>
          <cell r="C105" t="str">
            <v>SOISSONS</v>
          </cell>
          <cell r="D105" t="str">
            <v>59343001</v>
          </cell>
          <cell r="E105" t="str">
            <v>LILLE-LESQUIN</v>
          </cell>
          <cell r="F105">
            <v>5</v>
          </cell>
          <cell r="G105" t="str">
            <v>ZET04</v>
          </cell>
          <cell r="H105" t="str">
            <v>GRDF</v>
          </cell>
        </row>
        <row r="106">
          <cell r="B106" t="str">
            <v>GD0962</v>
          </cell>
          <cell r="C106" t="str">
            <v>VIC-SUR-AISNE</v>
          </cell>
          <cell r="D106" t="str">
            <v>59343001</v>
          </cell>
          <cell r="E106" t="str">
            <v>LILLE-LESQUIN</v>
          </cell>
          <cell r="F106">
            <v>4</v>
          </cell>
          <cell r="G106" t="str">
            <v>ZET04</v>
          </cell>
          <cell r="H106" t="str">
            <v>GRDF</v>
          </cell>
        </row>
        <row r="107">
          <cell r="B107" t="str">
            <v>GD1016</v>
          </cell>
          <cell r="C107" t="str">
            <v>BOHAIN-EN-VERMANDOIS</v>
          </cell>
          <cell r="D107" t="str">
            <v>59343001</v>
          </cell>
          <cell r="E107" t="str">
            <v>LILLE-LESQUIN</v>
          </cell>
          <cell r="F107">
            <v>7</v>
          </cell>
          <cell r="G107" t="str">
            <v>ZET04</v>
          </cell>
          <cell r="H107" t="str">
            <v>GRDF</v>
          </cell>
        </row>
        <row r="108">
          <cell r="B108" t="str">
            <v>GD1024</v>
          </cell>
          <cell r="C108" t="str">
            <v>LE NOUVION-EN-THIERACHE</v>
          </cell>
          <cell r="D108" t="str">
            <v>59343001</v>
          </cell>
          <cell r="E108" t="str">
            <v>LILLE-LESQUIN</v>
          </cell>
          <cell r="F108">
            <v>3</v>
          </cell>
          <cell r="G108" t="str">
            <v>ZET04</v>
          </cell>
          <cell r="H108" t="str">
            <v>GRDF</v>
          </cell>
        </row>
        <row r="109">
          <cell r="B109" t="str">
            <v>GD0961</v>
          </cell>
          <cell r="C109" t="str">
            <v>FERE-EN-TARDENOIS</v>
          </cell>
          <cell r="D109" t="str">
            <v>59343001</v>
          </cell>
          <cell r="E109" t="str">
            <v>LILLE-LESQUIN</v>
          </cell>
          <cell r="F109">
            <v>10</v>
          </cell>
          <cell r="G109" t="str">
            <v>ZET04</v>
          </cell>
          <cell r="H109" t="str">
            <v>GRDF</v>
          </cell>
        </row>
        <row r="110">
          <cell r="B110" t="str">
            <v>GD0950</v>
          </cell>
          <cell r="C110" t="str">
            <v>PREMONTRE</v>
          </cell>
          <cell r="D110" t="str">
            <v>59343001</v>
          </cell>
          <cell r="E110" t="str">
            <v>LILLE-LESQUIN</v>
          </cell>
          <cell r="F110">
            <v>4</v>
          </cell>
          <cell r="G110" t="str">
            <v>ZET04</v>
          </cell>
          <cell r="H110" t="str">
            <v>GRDF</v>
          </cell>
        </row>
        <row r="111">
          <cell r="B111" t="str">
            <v>GD1021</v>
          </cell>
          <cell r="C111" t="str">
            <v>FOURMIES</v>
          </cell>
          <cell r="D111" t="str">
            <v>59343001</v>
          </cell>
          <cell r="E111" t="str">
            <v>LILLE-LESQUIN</v>
          </cell>
          <cell r="F111">
            <v>1</v>
          </cell>
          <cell r="G111" t="str">
            <v>ZET04</v>
          </cell>
          <cell r="H111" t="str">
            <v>GRDF</v>
          </cell>
        </row>
        <row r="112">
          <cell r="B112" t="str">
            <v>GD0956</v>
          </cell>
          <cell r="C112" t="str">
            <v>CHARLY</v>
          </cell>
          <cell r="D112" t="str">
            <v>59343001</v>
          </cell>
          <cell r="E112" t="str">
            <v>LILLE-LESQUIN</v>
          </cell>
          <cell r="F112">
            <v>8</v>
          </cell>
          <cell r="G112" t="str">
            <v>ZET04</v>
          </cell>
          <cell r="H112" t="str">
            <v>GRDF</v>
          </cell>
        </row>
        <row r="113">
          <cell r="B113" t="str">
            <v>GD0947</v>
          </cell>
          <cell r="C113" t="str">
            <v>CREPY</v>
          </cell>
          <cell r="D113" t="str">
            <v>59343001</v>
          </cell>
          <cell r="E113" t="str">
            <v>LILLE-LESQUIN</v>
          </cell>
          <cell r="F113">
            <v>8</v>
          </cell>
          <cell r="G113" t="str">
            <v>ZET04</v>
          </cell>
          <cell r="H113" t="str">
            <v>GRDF</v>
          </cell>
        </row>
        <row r="114">
          <cell r="B114" t="str">
            <v>GD0968</v>
          </cell>
          <cell r="C114" t="str">
            <v>EFFRY</v>
          </cell>
          <cell r="D114" t="str">
            <v>51449002</v>
          </cell>
          <cell r="E114" t="str">
            <v>REIMS-PRUNAY</v>
          </cell>
          <cell r="F114">
            <v>0</v>
          </cell>
          <cell r="G114" t="str">
            <v>ZET04</v>
          </cell>
          <cell r="H114" t="str">
            <v>GRDF</v>
          </cell>
        </row>
        <row r="115">
          <cell r="B115" t="str">
            <v>GD0954</v>
          </cell>
          <cell r="C115" t="str">
            <v>VILLERS-COTTERETS</v>
          </cell>
          <cell r="D115" t="str">
            <v>59343001</v>
          </cell>
          <cell r="E115" t="str">
            <v>LILLE-LESQUIN</v>
          </cell>
          <cell r="F115">
            <v>7</v>
          </cell>
          <cell r="G115" t="str">
            <v>ZET04</v>
          </cell>
          <cell r="H115" t="str">
            <v>GRDF</v>
          </cell>
        </row>
        <row r="116">
          <cell r="B116" t="str">
            <v>GD1027</v>
          </cell>
          <cell r="C116" t="str">
            <v>VERVINS</v>
          </cell>
          <cell r="D116" t="str">
            <v>59343001</v>
          </cell>
          <cell r="E116" t="str">
            <v>LILLE-LESQUIN</v>
          </cell>
          <cell r="F116">
            <v>6</v>
          </cell>
          <cell r="G116" t="str">
            <v>ZET04</v>
          </cell>
          <cell r="H116" t="str">
            <v>GRDF</v>
          </cell>
        </row>
        <row r="117">
          <cell r="B117" t="str">
            <v>GD1025</v>
          </cell>
          <cell r="C117" t="str">
            <v>GUISE</v>
          </cell>
          <cell r="D117" t="str">
            <v>59343001</v>
          </cell>
          <cell r="E117" t="str">
            <v>LILLE-LESQUIN</v>
          </cell>
          <cell r="F117">
            <v>9</v>
          </cell>
          <cell r="G117" t="str">
            <v>ZET04</v>
          </cell>
          <cell r="H117" t="str">
            <v>GRDF</v>
          </cell>
        </row>
        <row r="118">
          <cell r="B118" t="str">
            <v>GD1026</v>
          </cell>
          <cell r="C118" t="str">
            <v>MARLE</v>
          </cell>
          <cell r="D118" t="str">
            <v>59343001</v>
          </cell>
          <cell r="E118" t="str">
            <v>LILLE-LESQUIN</v>
          </cell>
          <cell r="F118">
            <v>10</v>
          </cell>
          <cell r="G118" t="str">
            <v>ZET04</v>
          </cell>
          <cell r="H118" t="str">
            <v>GRDF</v>
          </cell>
        </row>
        <row r="119">
          <cell r="B119" t="str">
            <v>GD1023</v>
          </cell>
          <cell r="C119" t="str">
            <v>ANOR</v>
          </cell>
          <cell r="D119" t="str">
            <v>59343001</v>
          </cell>
          <cell r="E119" t="str">
            <v>LILLE-LESQUIN</v>
          </cell>
          <cell r="F119">
            <v>2</v>
          </cell>
          <cell r="G119" t="str">
            <v>ZET04</v>
          </cell>
          <cell r="H119" t="str">
            <v>GRDF</v>
          </cell>
        </row>
        <row r="120">
          <cell r="B120" t="str">
            <v>GD1028</v>
          </cell>
          <cell r="C120" t="str">
            <v>ORIGNY-EN-THIERACHE</v>
          </cell>
          <cell r="D120" t="str">
            <v>59343001</v>
          </cell>
          <cell r="E120" t="str">
            <v>LILLE-LESQUIN</v>
          </cell>
          <cell r="F120">
            <v>7</v>
          </cell>
          <cell r="G120" t="str">
            <v>ZET04</v>
          </cell>
          <cell r="H120" t="str">
            <v>GRDF</v>
          </cell>
        </row>
        <row r="121">
          <cell r="B121" t="str">
            <v>GD0943</v>
          </cell>
          <cell r="C121" t="str">
            <v>RIBEMONT</v>
          </cell>
          <cell r="D121" t="str">
            <v>59343001</v>
          </cell>
          <cell r="E121" t="str">
            <v>LILLE-LESQUIN</v>
          </cell>
          <cell r="F121">
            <v>8</v>
          </cell>
          <cell r="G121" t="str">
            <v>ZET04</v>
          </cell>
          <cell r="H121" t="str">
            <v>GRDF</v>
          </cell>
        </row>
        <row r="122">
          <cell r="B122" t="str">
            <v>GD0949</v>
          </cell>
          <cell r="C122" t="str">
            <v>SAINT-GOBAIN</v>
          </cell>
          <cell r="D122" t="str">
            <v>59343001</v>
          </cell>
          <cell r="E122" t="str">
            <v>LILLE-LESQUIN</v>
          </cell>
          <cell r="F122">
            <v>5</v>
          </cell>
          <cell r="G122" t="str">
            <v>ZET04</v>
          </cell>
          <cell r="H122" t="str">
            <v>GRDF</v>
          </cell>
        </row>
        <row r="123">
          <cell r="B123" t="str">
            <v>GD0960</v>
          </cell>
          <cell r="C123" t="str">
            <v>THENELLES</v>
          </cell>
          <cell r="D123" t="str">
            <v>59343001</v>
          </cell>
          <cell r="E123" t="str">
            <v>LILLE-LESQUIN</v>
          </cell>
          <cell r="F123">
            <v>3</v>
          </cell>
          <cell r="G123" t="str">
            <v>ZET04</v>
          </cell>
          <cell r="H123" t="str">
            <v>GRDF</v>
          </cell>
        </row>
        <row r="124">
          <cell r="B124" t="str">
            <v>GD1017</v>
          </cell>
          <cell r="C124" t="str">
            <v>VAUX-ANDIGNY</v>
          </cell>
          <cell r="D124" t="str">
            <v>59343001</v>
          </cell>
          <cell r="E124" t="str">
            <v>LILLE-LESQUIN</v>
          </cell>
          <cell r="F124">
            <v>10</v>
          </cell>
          <cell r="G124" t="str">
            <v>ZET04</v>
          </cell>
          <cell r="H124" t="str">
            <v>GRDF</v>
          </cell>
        </row>
        <row r="125">
          <cell r="B125" t="str">
            <v>GD0945</v>
          </cell>
          <cell r="C125" t="str">
            <v>VERMAND</v>
          </cell>
          <cell r="D125" t="str">
            <v>59343001</v>
          </cell>
          <cell r="E125" t="str">
            <v>LILLE-LESQUIN</v>
          </cell>
          <cell r="F125">
            <v>3</v>
          </cell>
          <cell r="G125" t="str">
            <v>ZET04</v>
          </cell>
          <cell r="H125" t="str">
            <v>GRDF</v>
          </cell>
        </row>
        <row r="126">
          <cell r="B126" t="str">
            <v>GD0395</v>
          </cell>
          <cell r="C126" t="str">
            <v>VICHY</v>
          </cell>
          <cell r="D126" t="str">
            <v>89295001</v>
          </cell>
          <cell r="E126" t="str">
            <v>AUXERRE-PERRIGNY</v>
          </cell>
          <cell r="F126">
            <v>4</v>
          </cell>
          <cell r="G126" t="str">
            <v>ZET04</v>
          </cell>
          <cell r="H126" t="str">
            <v>GRDF</v>
          </cell>
        </row>
        <row r="127">
          <cell r="B127" t="str">
            <v>GD0398</v>
          </cell>
          <cell r="C127" t="str">
            <v>MONTLUCON</v>
          </cell>
          <cell r="D127" t="str">
            <v>18033001</v>
          </cell>
          <cell r="E127" t="str">
            <v>BOURGES</v>
          </cell>
          <cell r="F127">
            <v>2</v>
          </cell>
          <cell r="G127" t="str">
            <v>ZET04</v>
          </cell>
          <cell r="H127" t="str">
            <v>GRDF</v>
          </cell>
        </row>
        <row r="128">
          <cell r="B128" t="str">
            <v>GD0403</v>
          </cell>
          <cell r="C128" t="str">
            <v>MOULINS</v>
          </cell>
          <cell r="D128" t="str">
            <v>89295001</v>
          </cell>
          <cell r="E128" t="str">
            <v>AUXERRE-PERRIGNY</v>
          </cell>
          <cell r="F128">
            <v>1</v>
          </cell>
          <cell r="G128" t="str">
            <v>ZET04</v>
          </cell>
          <cell r="H128" t="str">
            <v>GRDF</v>
          </cell>
        </row>
        <row r="129">
          <cell r="B129" t="str">
            <v>GD0401</v>
          </cell>
          <cell r="C129" t="str">
            <v>BEAULON</v>
          </cell>
          <cell r="D129" t="str">
            <v>89295001</v>
          </cell>
          <cell r="E129" t="str">
            <v>AUXERRE-PERRIGNY</v>
          </cell>
          <cell r="F129">
            <v>8</v>
          </cell>
          <cell r="G129" t="str">
            <v>ZET04</v>
          </cell>
          <cell r="H129" t="str">
            <v>GRDF</v>
          </cell>
        </row>
        <row r="130">
          <cell r="B130" t="str">
            <v>GD0412</v>
          </cell>
          <cell r="C130" t="str">
            <v>COMMENTRY</v>
          </cell>
          <cell r="D130" t="str">
            <v>18033001</v>
          </cell>
          <cell r="E130" t="str">
            <v>BOURGES</v>
          </cell>
          <cell r="F130">
            <v>1</v>
          </cell>
          <cell r="G130" t="str">
            <v>ZET04</v>
          </cell>
          <cell r="H130" t="str">
            <v>GRDF</v>
          </cell>
        </row>
        <row r="131">
          <cell r="B131" t="str">
            <v>GD0407</v>
          </cell>
          <cell r="C131" t="str">
            <v>SAINT-GERMAIN-DES-FOSSES</v>
          </cell>
          <cell r="D131" t="str">
            <v>89295001</v>
          </cell>
          <cell r="E131" t="str">
            <v>AUXERRE-PERRIGNY</v>
          </cell>
          <cell r="F131">
            <v>2</v>
          </cell>
          <cell r="G131" t="str">
            <v>ZET04</v>
          </cell>
          <cell r="H131" t="str">
            <v>GRDF</v>
          </cell>
        </row>
        <row r="132">
          <cell r="B132" t="str">
            <v>GD0409</v>
          </cell>
          <cell r="C132" t="str">
            <v>MONTMARAULT</v>
          </cell>
          <cell r="D132" t="str">
            <v>18033001</v>
          </cell>
          <cell r="E132" t="str">
            <v>BOURGES</v>
          </cell>
          <cell r="F132">
            <v>2</v>
          </cell>
          <cell r="G132" t="str">
            <v>ZET04</v>
          </cell>
          <cell r="H132" t="str">
            <v>GRDF</v>
          </cell>
        </row>
        <row r="133">
          <cell r="B133" t="str">
            <v>GD0404</v>
          </cell>
          <cell r="C133" t="str">
            <v>BOURBON-L'ARCHAMBAULT</v>
          </cell>
          <cell r="D133" t="str">
            <v>89295001</v>
          </cell>
          <cell r="E133" t="str">
            <v>AUXERRE-PERRIGNY</v>
          </cell>
          <cell r="F133">
            <v>10</v>
          </cell>
          <cell r="G133" t="str">
            <v>ZET04</v>
          </cell>
          <cell r="H133" t="str">
            <v>GRDF</v>
          </cell>
        </row>
        <row r="134">
          <cell r="B134" t="str">
            <v>GD0405</v>
          </cell>
          <cell r="C134" t="str">
            <v>VARENNES-SUR-ALLIER</v>
          </cell>
          <cell r="D134" t="str">
            <v>89295001</v>
          </cell>
          <cell r="E134" t="str">
            <v>AUXERRE-PERRIGNY</v>
          </cell>
          <cell r="F134">
            <v>0</v>
          </cell>
          <cell r="G134" t="str">
            <v>ZET04</v>
          </cell>
          <cell r="H134" t="str">
            <v>GRDF</v>
          </cell>
        </row>
        <row r="135">
          <cell r="B135" t="str">
            <v>GD0411</v>
          </cell>
          <cell r="C135" t="str">
            <v>COSNE-D'ALLIER</v>
          </cell>
          <cell r="D135" t="str">
            <v>18033001</v>
          </cell>
          <cell r="E135" t="str">
            <v>BOURGES</v>
          </cell>
          <cell r="F135">
            <v>10</v>
          </cell>
          <cell r="G135" t="str">
            <v>ZET04</v>
          </cell>
          <cell r="H135" t="str">
            <v>GRDF</v>
          </cell>
        </row>
        <row r="136">
          <cell r="B136" t="str">
            <v>GD0394</v>
          </cell>
          <cell r="C136" t="str">
            <v>CREUZIER-LE-NEUF</v>
          </cell>
          <cell r="D136" t="str">
            <v>89295001</v>
          </cell>
          <cell r="E136" t="str">
            <v>AUXERRE-PERRIGNY</v>
          </cell>
          <cell r="F136">
            <v>3</v>
          </cell>
          <cell r="G136" t="str">
            <v>ZET04</v>
          </cell>
          <cell r="H136" t="str">
            <v>GRDF</v>
          </cell>
        </row>
        <row r="137">
          <cell r="B137" t="str">
            <v>GD0402</v>
          </cell>
          <cell r="C137" t="str">
            <v>DOMPIERRE-SUR-BESBRE</v>
          </cell>
          <cell r="D137" t="str">
            <v>89295001</v>
          </cell>
          <cell r="E137" t="str">
            <v>AUXERRE-PERRIGNY</v>
          </cell>
          <cell r="F137">
            <v>10</v>
          </cell>
          <cell r="G137" t="str">
            <v>ZET04</v>
          </cell>
          <cell r="H137" t="str">
            <v>GRDF</v>
          </cell>
        </row>
        <row r="138">
          <cell r="B138" t="str">
            <v>GD0413</v>
          </cell>
          <cell r="C138" t="str">
            <v>GANNAT</v>
          </cell>
          <cell r="D138" t="str">
            <v>63113001</v>
          </cell>
          <cell r="E138" t="str">
            <v>CLERMONT-FERRAND</v>
          </cell>
          <cell r="F138">
            <v>1</v>
          </cell>
          <cell r="G138" t="str">
            <v>ZET04</v>
          </cell>
          <cell r="H138" t="str">
            <v>GRDF</v>
          </cell>
        </row>
        <row r="139">
          <cell r="B139" t="str">
            <v>GD0406</v>
          </cell>
          <cell r="C139" t="str">
            <v>LAPALISSE</v>
          </cell>
          <cell r="D139" t="str">
            <v>89295001</v>
          </cell>
          <cell r="E139" t="str">
            <v>AUXERRE-PERRIGNY</v>
          </cell>
          <cell r="F139">
            <v>9</v>
          </cell>
          <cell r="G139" t="str">
            <v>ZET04</v>
          </cell>
          <cell r="H139" t="str">
            <v>GRDF</v>
          </cell>
        </row>
        <row r="140">
          <cell r="B140" t="str">
            <v>GD0396</v>
          </cell>
          <cell r="C140" t="str">
            <v>SAINT-YORRE</v>
          </cell>
          <cell r="D140" t="str">
            <v>89295001</v>
          </cell>
          <cell r="E140" t="str">
            <v>AUXERRE-PERRIGNY</v>
          </cell>
          <cell r="F140">
            <v>7</v>
          </cell>
          <cell r="G140" t="str">
            <v>ZET04</v>
          </cell>
          <cell r="H140" t="str">
            <v>GRDF</v>
          </cell>
        </row>
        <row r="141">
          <cell r="B141" t="str">
            <v>GD0410</v>
          </cell>
          <cell r="C141" t="str">
            <v>VILLEFRANCHE-D'ALLIER</v>
          </cell>
          <cell r="D141" t="str">
            <v>18033001</v>
          </cell>
          <cell r="E141" t="str">
            <v>BOURGES</v>
          </cell>
          <cell r="F141">
            <v>9</v>
          </cell>
          <cell r="G141" t="str">
            <v>ZET04</v>
          </cell>
          <cell r="H141" t="str">
            <v>GRDF</v>
          </cell>
        </row>
        <row r="142">
          <cell r="B142" t="str">
            <v>GD0924</v>
          </cell>
          <cell r="C142" t="str">
            <v>GAP</v>
          </cell>
          <cell r="D142" t="str">
            <v>13054001</v>
          </cell>
          <cell r="E142" t="str">
            <v>MARIGNANE</v>
          </cell>
          <cell r="F142">
            <v>10</v>
          </cell>
          <cell r="G142" t="str">
            <v>ZET04</v>
          </cell>
          <cell r="H142" t="str">
            <v>GRDF</v>
          </cell>
        </row>
        <row r="143">
          <cell r="B143" t="str">
            <v>GD0923</v>
          </cell>
          <cell r="C143" t="str">
            <v>MANOSQUE</v>
          </cell>
          <cell r="D143" t="str">
            <v>13054001</v>
          </cell>
          <cell r="E143" t="str">
            <v>MARIGNANE</v>
          </cell>
          <cell r="F143">
            <v>6</v>
          </cell>
          <cell r="G143" t="str">
            <v>ZET04</v>
          </cell>
          <cell r="H143" t="str">
            <v>GRDF</v>
          </cell>
        </row>
        <row r="144">
          <cell r="B144" t="str">
            <v>GD0922</v>
          </cell>
          <cell r="C144" t="str">
            <v>NICE</v>
          </cell>
          <cell r="D144" t="str">
            <v>06088001</v>
          </cell>
          <cell r="E144" t="str">
            <v>NICE</v>
          </cell>
          <cell r="F144">
            <v>7</v>
          </cell>
          <cell r="G144" t="str">
            <v>ZET04</v>
          </cell>
          <cell r="H144" t="str">
            <v>GRDF</v>
          </cell>
        </row>
        <row r="145">
          <cell r="B145" t="str">
            <v>GD0105</v>
          </cell>
          <cell r="C145" t="str">
            <v>PRIVAS</v>
          </cell>
          <cell r="D145" t="str">
            <v>26198001</v>
          </cell>
          <cell r="E145" t="str">
            <v>MONTELIMAR</v>
          </cell>
          <cell r="F145">
            <v>5</v>
          </cell>
          <cell r="G145" t="str">
            <v>ZET04</v>
          </cell>
          <cell r="H145" t="str">
            <v>GRDF</v>
          </cell>
        </row>
        <row r="146">
          <cell r="B146" t="str">
            <v>GD0121</v>
          </cell>
          <cell r="C146" t="str">
            <v>ANDANCE</v>
          </cell>
          <cell r="D146" t="str">
            <v>69029001</v>
          </cell>
          <cell r="E146" t="str">
            <v>LYON-BRON</v>
          </cell>
          <cell r="F146">
            <v>7</v>
          </cell>
          <cell r="G146" t="str">
            <v>ZET04</v>
          </cell>
          <cell r="H146" t="str">
            <v>GRDF</v>
          </cell>
        </row>
        <row r="147">
          <cell r="B147" t="str">
            <v>GD0117</v>
          </cell>
          <cell r="C147" t="str">
            <v>ANNONAY</v>
          </cell>
          <cell r="D147" t="str">
            <v>69029001</v>
          </cell>
          <cell r="E147" t="str">
            <v>LYON-BRON</v>
          </cell>
          <cell r="F147">
            <v>9</v>
          </cell>
          <cell r="G147" t="str">
            <v>ZET04</v>
          </cell>
          <cell r="H147" t="str">
            <v>GRDF</v>
          </cell>
        </row>
        <row r="148">
          <cell r="B148" t="str">
            <v>GD0104</v>
          </cell>
          <cell r="C148" t="str">
            <v>AUBENAS</v>
          </cell>
          <cell r="D148" t="str">
            <v>26198001</v>
          </cell>
          <cell r="E148" t="str">
            <v>MONTELIMAR</v>
          </cell>
          <cell r="F148">
            <v>10</v>
          </cell>
          <cell r="G148" t="str">
            <v>ZET04</v>
          </cell>
          <cell r="H148" t="str">
            <v>GRDF</v>
          </cell>
        </row>
        <row r="149">
          <cell r="B149" t="str">
            <v>GD0112</v>
          </cell>
          <cell r="C149" t="str">
            <v>VALENCE</v>
          </cell>
          <cell r="D149" t="str">
            <v>26198001</v>
          </cell>
          <cell r="E149" t="str">
            <v>MONTELIMAR</v>
          </cell>
          <cell r="F149">
            <v>2</v>
          </cell>
          <cell r="G149" t="str">
            <v>ZET04</v>
          </cell>
          <cell r="H149" t="str">
            <v>GRDF</v>
          </cell>
        </row>
        <row r="150">
          <cell r="B150" t="str">
            <v>GD0106</v>
          </cell>
          <cell r="C150" t="str">
            <v>PIERRELATTE</v>
          </cell>
          <cell r="D150" t="str">
            <v>26198001</v>
          </cell>
          <cell r="E150" t="str">
            <v>MONTELIMAR</v>
          </cell>
          <cell r="F150">
            <v>7</v>
          </cell>
          <cell r="G150" t="str">
            <v>ZET04</v>
          </cell>
          <cell r="H150" t="str">
            <v>GRDF</v>
          </cell>
        </row>
        <row r="151">
          <cell r="B151" t="str">
            <v>GD0147</v>
          </cell>
          <cell r="C151" t="str">
            <v>CRUAS</v>
          </cell>
          <cell r="D151" t="str">
            <v>26198001</v>
          </cell>
          <cell r="E151" t="str">
            <v>MONTELIMAR</v>
          </cell>
          <cell r="F151">
            <v>9</v>
          </cell>
          <cell r="G151" t="str">
            <v>ZET04</v>
          </cell>
          <cell r="H151" t="str">
            <v>GRDF</v>
          </cell>
        </row>
        <row r="152">
          <cell r="B152" t="str">
            <v>GD0115</v>
          </cell>
          <cell r="C152" t="str">
            <v>TOURNON-SUR-RHONE</v>
          </cell>
          <cell r="D152" t="str">
            <v>26198001</v>
          </cell>
          <cell r="E152" t="str">
            <v>MONTELIMAR</v>
          </cell>
          <cell r="F152">
            <v>4</v>
          </cell>
          <cell r="G152" t="str">
            <v>ZET04</v>
          </cell>
          <cell r="H152" t="str">
            <v>GRDF</v>
          </cell>
        </row>
        <row r="153">
          <cell r="B153" t="str">
            <v>GD0111</v>
          </cell>
          <cell r="C153" t="str">
            <v>LE POUZIN</v>
          </cell>
          <cell r="D153" t="str">
            <v>26198001</v>
          </cell>
          <cell r="E153" t="str">
            <v>MONTELIMAR</v>
          </cell>
          <cell r="F153">
            <v>3</v>
          </cell>
          <cell r="G153" t="str">
            <v>ZET04</v>
          </cell>
          <cell r="H153" t="str">
            <v>GRDF</v>
          </cell>
        </row>
        <row r="154">
          <cell r="B154" t="str">
            <v>GD0109</v>
          </cell>
          <cell r="C154" t="str">
            <v>MONTELIMAR</v>
          </cell>
          <cell r="D154" t="str">
            <v>26198001</v>
          </cell>
          <cell r="E154" t="str">
            <v>MONTELIMAR</v>
          </cell>
          <cell r="F154">
            <v>3</v>
          </cell>
          <cell r="G154" t="str">
            <v>ZET04</v>
          </cell>
          <cell r="H154" t="str">
            <v>GRDF</v>
          </cell>
        </row>
        <row r="155">
          <cell r="B155" t="str">
            <v>GD0164</v>
          </cell>
          <cell r="C155" t="str">
            <v>BOURG-ARGENTAL</v>
          </cell>
          <cell r="D155" t="str">
            <v>42005001</v>
          </cell>
          <cell r="E155" t="str">
            <v>ST-ETIENNE-BOUTHEON</v>
          </cell>
          <cell r="F155">
            <v>10</v>
          </cell>
          <cell r="G155" t="str">
            <v>ZET04</v>
          </cell>
          <cell r="H155" t="str">
            <v>GRDF</v>
          </cell>
        </row>
        <row r="156">
          <cell r="B156" t="str">
            <v>GD0118</v>
          </cell>
          <cell r="C156" t="str">
            <v>SAINT-VALLIER</v>
          </cell>
          <cell r="D156" t="str">
            <v>26198001</v>
          </cell>
          <cell r="E156" t="str">
            <v>MONTELIMAR</v>
          </cell>
          <cell r="F156">
            <v>4</v>
          </cell>
          <cell r="G156" t="str">
            <v>ZET04</v>
          </cell>
          <cell r="H156" t="str">
            <v>GRDF</v>
          </cell>
        </row>
        <row r="157">
          <cell r="B157" t="str">
            <v>GD0328</v>
          </cell>
          <cell r="C157" t="str">
            <v>RETHEL</v>
          </cell>
          <cell r="D157" t="str">
            <v>51449002</v>
          </cell>
          <cell r="E157" t="str">
            <v>REIMS-PRUNAY</v>
          </cell>
          <cell r="F157">
            <v>6</v>
          </cell>
          <cell r="G157" t="str">
            <v>ZET04</v>
          </cell>
          <cell r="H157" t="str">
            <v>GRDF</v>
          </cell>
        </row>
        <row r="158">
          <cell r="B158" t="str">
            <v>GD0317</v>
          </cell>
          <cell r="C158" t="str">
            <v>CHARLEVILLE-MEZIERES</v>
          </cell>
          <cell r="D158" t="str">
            <v>51449002</v>
          </cell>
          <cell r="E158" t="str">
            <v>REIMS-PRUNAY</v>
          </cell>
          <cell r="F158">
            <v>1</v>
          </cell>
          <cell r="G158" t="str">
            <v>ZET04</v>
          </cell>
          <cell r="H158" t="str">
            <v>GRDF</v>
          </cell>
        </row>
        <row r="159">
          <cell r="B159" t="str">
            <v>GD0377</v>
          </cell>
          <cell r="C159" t="str">
            <v>REVIN</v>
          </cell>
          <cell r="D159" t="str">
            <v>51449002</v>
          </cell>
          <cell r="E159" t="str">
            <v>REIMS-PRUNAY</v>
          </cell>
          <cell r="F159">
            <v>1</v>
          </cell>
          <cell r="G159" t="str">
            <v>ZET04</v>
          </cell>
          <cell r="H159" t="str">
            <v>GRDF</v>
          </cell>
        </row>
        <row r="160">
          <cell r="B160" t="str">
            <v>GD0327</v>
          </cell>
          <cell r="C160" t="str">
            <v>SAINT-GERMAINMONT</v>
          </cell>
          <cell r="D160" t="str">
            <v>51449002</v>
          </cell>
          <cell r="E160" t="str">
            <v>REIMS-PRUNAY</v>
          </cell>
          <cell r="F160">
            <v>1</v>
          </cell>
          <cell r="G160" t="str">
            <v>ZET04</v>
          </cell>
          <cell r="H160" t="str">
            <v>GRDF</v>
          </cell>
        </row>
        <row r="161">
          <cell r="B161" t="str">
            <v>GD0311</v>
          </cell>
          <cell r="C161" t="str">
            <v>VIREUX-MOLHAIN</v>
          </cell>
          <cell r="D161" t="str">
            <v>51449002</v>
          </cell>
          <cell r="E161" t="str">
            <v>REIMS-PRUNAY</v>
          </cell>
          <cell r="F161">
            <v>8</v>
          </cell>
          <cell r="G161" t="str">
            <v>ZET04</v>
          </cell>
          <cell r="H161" t="str">
            <v>GRDF</v>
          </cell>
        </row>
        <row r="162">
          <cell r="B162" t="str">
            <v>GD0321</v>
          </cell>
          <cell r="C162" t="str">
            <v>CARIGNAN</v>
          </cell>
          <cell r="D162" t="str">
            <v>51449002</v>
          </cell>
          <cell r="E162" t="str">
            <v>REIMS-PRUNAY</v>
          </cell>
          <cell r="F162">
            <v>2</v>
          </cell>
          <cell r="G162" t="str">
            <v>ZET04</v>
          </cell>
          <cell r="H162" t="str">
            <v>GRDF</v>
          </cell>
        </row>
        <row r="163">
          <cell r="B163" t="str">
            <v>GD0319</v>
          </cell>
          <cell r="C163" t="str">
            <v>SIGNY-L'ABBAYE</v>
          </cell>
          <cell r="D163" t="str">
            <v>51449002</v>
          </cell>
          <cell r="E163" t="str">
            <v>REIMS-PRUNAY</v>
          </cell>
          <cell r="F163">
            <v>0</v>
          </cell>
          <cell r="G163" t="str">
            <v>ZET04</v>
          </cell>
          <cell r="H163" t="str">
            <v>GRDF</v>
          </cell>
        </row>
        <row r="164">
          <cell r="B164" t="str">
            <v>GD0310</v>
          </cell>
          <cell r="C164" t="str">
            <v>GIVET</v>
          </cell>
          <cell r="D164" t="str">
            <v>51449002</v>
          </cell>
          <cell r="E164" t="str">
            <v>REIMS-PRUNAY</v>
          </cell>
          <cell r="F164">
            <v>9</v>
          </cell>
          <cell r="G164" t="str">
            <v>ZET04</v>
          </cell>
          <cell r="H164" t="str">
            <v>GRDF</v>
          </cell>
        </row>
        <row r="165">
          <cell r="B165" t="str">
            <v>GD0312</v>
          </cell>
          <cell r="C165" t="str">
            <v>FUMAY</v>
          </cell>
          <cell r="D165" t="str">
            <v>51449002</v>
          </cell>
          <cell r="E165" t="str">
            <v>REIMS-PRUNAY</v>
          </cell>
          <cell r="F165">
            <v>3</v>
          </cell>
          <cell r="G165" t="str">
            <v>ZET04</v>
          </cell>
          <cell r="H165" t="str">
            <v>GRDF</v>
          </cell>
        </row>
        <row r="166">
          <cell r="B166" t="str">
            <v>GD0314</v>
          </cell>
          <cell r="C166" t="str">
            <v>LES HAUTES-RIVIERES</v>
          </cell>
          <cell r="D166" t="str">
            <v>51449002</v>
          </cell>
          <cell r="E166" t="str">
            <v>REIMS-PRUNAY</v>
          </cell>
          <cell r="F166">
            <v>6</v>
          </cell>
          <cell r="G166" t="str">
            <v>ZET04</v>
          </cell>
          <cell r="H166" t="str">
            <v>GRDF</v>
          </cell>
        </row>
        <row r="167">
          <cell r="B167" t="str">
            <v>GD0316</v>
          </cell>
          <cell r="C167" t="str">
            <v>MONTHERME</v>
          </cell>
          <cell r="D167" t="str">
            <v>51449002</v>
          </cell>
          <cell r="E167" t="str">
            <v>REIMS-PRUNAY</v>
          </cell>
          <cell r="F167">
            <v>3</v>
          </cell>
          <cell r="G167" t="str">
            <v>ZET04</v>
          </cell>
          <cell r="H167" t="str">
            <v>GRDF</v>
          </cell>
        </row>
        <row r="168">
          <cell r="B168" t="str">
            <v>GD0318</v>
          </cell>
          <cell r="C168" t="str">
            <v>SIGNY-LE-PETIT</v>
          </cell>
          <cell r="D168" t="str">
            <v>51449002</v>
          </cell>
          <cell r="E168" t="str">
            <v>REIMS-PRUNAY</v>
          </cell>
          <cell r="F168">
            <v>5</v>
          </cell>
          <cell r="G168" t="str">
            <v>ZET04</v>
          </cell>
          <cell r="H168" t="str">
            <v>GRDF</v>
          </cell>
        </row>
        <row r="169">
          <cell r="B169" t="str">
            <v>GD0315</v>
          </cell>
          <cell r="C169" t="str">
            <v>THILAY</v>
          </cell>
          <cell r="D169" t="str">
            <v>51449002</v>
          </cell>
          <cell r="E169" t="str">
            <v>REIMS-PRUNAY</v>
          </cell>
          <cell r="F169">
            <v>4</v>
          </cell>
          <cell r="G169" t="str">
            <v>ZET04</v>
          </cell>
          <cell r="H169" t="str">
            <v>GRDF</v>
          </cell>
        </row>
        <row r="170">
          <cell r="B170" t="str">
            <v>GD0320</v>
          </cell>
          <cell r="C170" t="str">
            <v>VOUZIERS</v>
          </cell>
          <cell r="D170" t="str">
            <v>51449002</v>
          </cell>
          <cell r="E170" t="str">
            <v>REIMS-PRUNAY</v>
          </cell>
          <cell r="F170">
            <v>10</v>
          </cell>
          <cell r="G170" t="str">
            <v>ZET04</v>
          </cell>
          <cell r="H170" t="str">
            <v>GRDF</v>
          </cell>
        </row>
        <row r="171">
          <cell r="B171" t="str">
            <v>GD8720</v>
          </cell>
          <cell r="C171" t="str">
            <v>PAMIERS</v>
          </cell>
          <cell r="D171" t="str">
            <v>31069001</v>
          </cell>
          <cell r="E171" t="str">
            <v>TOULOUSE-BLAGNAC</v>
          </cell>
          <cell r="F171">
            <v>6</v>
          </cell>
          <cell r="G171" t="str">
            <v>ZET06</v>
          </cell>
          <cell r="H171" t="str">
            <v>GRDF</v>
          </cell>
        </row>
        <row r="172">
          <cell r="B172" t="str">
            <v>GD8719</v>
          </cell>
          <cell r="C172" t="str">
            <v>FOIX</v>
          </cell>
          <cell r="D172" t="str">
            <v>31069001</v>
          </cell>
          <cell r="E172" t="str">
            <v>TOULOUSE-BLAGNAC</v>
          </cell>
          <cell r="F172">
            <v>6</v>
          </cell>
          <cell r="G172" t="str">
            <v>ZET06</v>
          </cell>
          <cell r="H172" t="str">
            <v>GRDF</v>
          </cell>
        </row>
        <row r="173">
          <cell r="B173" t="str">
            <v>GD8505</v>
          </cell>
          <cell r="C173" t="str">
            <v>SAINT-GIRONS</v>
          </cell>
          <cell r="D173" t="str">
            <v>64549001</v>
          </cell>
          <cell r="E173" t="str">
            <v>PAU-UZEIN</v>
          </cell>
          <cell r="F173">
            <v>7</v>
          </cell>
          <cell r="G173" t="str">
            <v>ZET06</v>
          </cell>
          <cell r="H173" t="str">
            <v>GRDF</v>
          </cell>
        </row>
        <row r="174">
          <cell r="B174" t="str">
            <v>GD8718</v>
          </cell>
          <cell r="C174" t="str">
            <v>LAVELANET</v>
          </cell>
          <cell r="D174" t="str">
            <v>31069001</v>
          </cell>
          <cell r="E174" t="str">
            <v>TOULOUSE-BLAGNAC</v>
          </cell>
          <cell r="F174">
            <v>5</v>
          </cell>
          <cell r="G174" t="str">
            <v>ZET06</v>
          </cell>
          <cell r="H174" t="str">
            <v>GRDF</v>
          </cell>
        </row>
        <row r="175">
          <cell r="B175" t="str">
            <v>GD8723</v>
          </cell>
          <cell r="C175" t="str">
            <v>LEZAT-SUR-LEZE</v>
          </cell>
          <cell r="D175" t="str">
            <v>31069001</v>
          </cell>
          <cell r="E175" t="str">
            <v>TOULOUSE-BLAGNAC</v>
          </cell>
          <cell r="F175">
            <v>2</v>
          </cell>
          <cell r="G175" t="str">
            <v>ZET06</v>
          </cell>
          <cell r="H175" t="str">
            <v>GRDF</v>
          </cell>
        </row>
        <row r="176">
          <cell r="B176" t="str">
            <v>GD8721</v>
          </cell>
          <cell r="C176" t="str">
            <v>SAVERDUN</v>
          </cell>
          <cell r="D176" t="str">
            <v>31069001</v>
          </cell>
          <cell r="E176" t="str">
            <v>TOULOUSE-BLAGNAC</v>
          </cell>
          <cell r="F176">
            <v>7</v>
          </cell>
          <cell r="G176" t="str">
            <v>ZET06</v>
          </cell>
          <cell r="H176" t="str">
            <v>GRDF</v>
          </cell>
        </row>
        <row r="177">
          <cell r="B177" t="str">
            <v>GD8717</v>
          </cell>
          <cell r="C177" t="str">
            <v>MIREPOIX</v>
          </cell>
          <cell r="D177" t="str">
            <v>31069001</v>
          </cell>
          <cell r="E177" t="str">
            <v>TOULOUSE-BLAGNAC</v>
          </cell>
          <cell r="F177">
            <v>3</v>
          </cell>
          <cell r="G177" t="str">
            <v>ZET06</v>
          </cell>
          <cell r="H177" t="str">
            <v>GRDF</v>
          </cell>
        </row>
        <row r="178">
          <cell r="B178" t="str">
            <v>GD8504</v>
          </cell>
          <cell r="C178" t="str">
            <v>SALIES-DU-SALAT</v>
          </cell>
          <cell r="D178" t="str">
            <v>31069001</v>
          </cell>
          <cell r="E178" t="str">
            <v>TOULOUSE-BLAGNAC</v>
          </cell>
          <cell r="F178">
            <v>4</v>
          </cell>
          <cell r="G178" t="str">
            <v>ZET06</v>
          </cell>
          <cell r="H178" t="str">
            <v>GRDF</v>
          </cell>
        </row>
        <row r="179">
          <cell r="B179" t="str">
            <v>GD8722</v>
          </cell>
          <cell r="C179" t="str">
            <v>CINTEGABELLE</v>
          </cell>
          <cell r="D179" t="str">
            <v>31069001</v>
          </cell>
          <cell r="E179" t="str">
            <v>TOULOUSE-BLAGNAC</v>
          </cell>
          <cell r="F179">
            <v>5</v>
          </cell>
          <cell r="G179" t="str">
            <v>ZET06</v>
          </cell>
          <cell r="H179" t="str">
            <v>GRDF</v>
          </cell>
        </row>
        <row r="180">
          <cell r="B180" t="str">
            <v>GD0349</v>
          </cell>
          <cell r="C180" t="str">
            <v>AIX-EN-OTHE</v>
          </cell>
          <cell r="D180" t="str">
            <v>51449002</v>
          </cell>
          <cell r="E180" t="str">
            <v>REIMS-PRUNAY</v>
          </cell>
          <cell r="F180">
            <v>8</v>
          </cell>
          <cell r="G180" t="str">
            <v>ZET04</v>
          </cell>
          <cell r="H180" t="str">
            <v>GRDF</v>
          </cell>
        </row>
        <row r="181">
          <cell r="B181" t="str">
            <v>GD0353</v>
          </cell>
          <cell r="C181" t="str">
            <v>JESSAINS</v>
          </cell>
          <cell r="D181" t="str">
            <v>51449002</v>
          </cell>
          <cell r="E181" t="str">
            <v>REIMS-PRUNAY</v>
          </cell>
          <cell r="F181">
            <v>10</v>
          </cell>
          <cell r="G181" t="str">
            <v>ZET04</v>
          </cell>
          <cell r="H181" t="str">
            <v>GRDF</v>
          </cell>
        </row>
        <row r="182">
          <cell r="B182" t="str">
            <v>GD0342</v>
          </cell>
          <cell r="C182" t="str">
            <v>ARCIS-SUR-AUBE</v>
          </cell>
          <cell r="D182" t="str">
            <v>51449002</v>
          </cell>
          <cell r="E182" t="str">
            <v>REIMS-PRUNAY</v>
          </cell>
          <cell r="F182">
            <v>5</v>
          </cell>
          <cell r="G182" t="str">
            <v>ZET04</v>
          </cell>
          <cell r="H182" t="str">
            <v>GRDF</v>
          </cell>
        </row>
        <row r="183">
          <cell r="B183" t="str">
            <v>GD0344</v>
          </cell>
          <cell r="C183" t="str">
            <v>TROYES</v>
          </cell>
          <cell r="D183" t="str">
            <v>51449002</v>
          </cell>
          <cell r="E183" t="str">
            <v>REIMS-PRUNAY</v>
          </cell>
          <cell r="F183">
            <v>1</v>
          </cell>
          <cell r="G183" t="str">
            <v>ZET04</v>
          </cell>
          <cell r="H183" t="str">
            <v>GRDF</v>
          </cell>
        </row>
        <row r="184">
          <cell r="B184" t="str">
            <v>GD0356</v>
          </cell>
          <cell r="C184" t="str">
            <v>VILLE-SOUS-LA-FERTE</v>
          </cell>
          <cell r="D184" t="str">
            <v>51449002</v>
          </cell>
          <cell r="E184" t="str">
            <v>REIMS-PRUNAY</v>
          </cell>
          <cell r="F184">
            <v>5</v>
          </cell>
          <cell r="G184" t="str">
            <v>ZET04</v>
          </cell>
          <cell r="H184" t="str">
            <v>GRDF</v>
          </cell>
        </row>
        <row r="185">
          <cell r="B185" t="str">
            <v>GD0355</v>
          </cell>
          <cell r="C185" t="str">
            <v>BAR-SUR-AUBE</v>
          </cell>
          <cell r="D185" t="str">
            <v>51449002</v>
          </cell>
          <cell r="E185" t="str">
            <v>REIMS-PRUNAY</v>
          </cell>
          <cell r="F185">
            <v>4</v>
          </cell>
          <cell r="G185" t="str">
            <v>ZET04</v>
          </cell>
          <cell r="H185" t="str">
            <v>GRDF</v>
          </cell>
        </row>
        <row r="186">
          <cell r="B186" t="str">
            <v>GD0351</v>
          </cell>
          <cell r="C186" t="str">
            <v>BAR-SUR-SEINE</v>
          </cell>
          <cell r="D186" t="str">
            <v>51449002</v>
          </cell>
          <cell r="E186" t="str">
            <v>REIMS-PRUNAY</v>
          </cell>
          <cell r="F186">
            <v>7</v>
          </cell>
          <cell r="G186" t="str">
            <v>ZET04</v>
          </cell>
          <cell r="H186" t="str">
            <v>GRDF</v>
          </cell>
        </row>
        <row r="187">
          <cell r="B187" t="str">
            <v>GD0354</v>
          </cell>
          <cell r="C187" t="str">
            <v>BRIENNE-LE-CHATEAU</v>
          </cell>
          <cell r="D187" t="str">
            <v>51449002</v>
          </cell>
          <cell r="E187" t="str">
            <v>REIMS-PRUNAY</v>
          </cell>
          <cell r="F187">
            <v>10</v>
          </cell>
          <cell r="G187" t="str">
            <v>ZET04</v>
          </cell>
          <cell r="H187" t="str">
            <v>GRDF</v>
          </cell>
        </row>
        <row r="188">
          <cell r="B188" t="str">
            <v>GD0341</v>
          </cell>
          <cell r="C188" t="str">
            <v>ROMILLY-SUR-SEINE</v>
          </cell>
          <cell r="D188" t="str">
            <v>51449002</v>
          </cell>
          <cell r="E188" t="str">
            <v>REIMS-PRUNAY</v>
          </cell>
          <cell r="F188">
            <v>4</v>
          </cell>
          <cell r="G188" t="str">
            <v>ZET04</v>
          </cell>
          <cell r="H188" t="str">
            <v>GRDF</v>
          </cell>
        </row>
        <row r="189">
          <cell r="B189" t="str">
            <v>GD0343</v>
          </cell>
          <cell r="C189" t="str">
            <v>LE CHENE</v>
          </cell>
          <cell r="D189" t="str">
            <v>51449002</v>
          </cell>
          <cell r="E189" t="str">
            <v>REIMS-PRUNAY</v>
          </cell>
          <cell r="F189">
            <v>4</v>
          </cell>
          <cell r="G189" t="str">
            <v>ZET04</v>
          </cell>
          <cell r="H189" t="str">
            <v>GRDF</v>
          </cell>
        </row>
        <row r="190">
          <cell r="B190" t="str">
            <v>GD0345</v>
          </cell>
          <cell r="C190" t="str">
            <v>TRAINEL</v>
          </cell>
          <cell r="D190" t="str">
            <v>51449002</v>
          </cell>
          <cell r="E190" t="str">
            <v>REIMS-PRUNAY</v>
          </cell>
          <cell r="F190">
            <v>0</v>
          </cell>
          <cell r="G190" t="str">
            <v>ZET04</v>
          </cell>
          <cell r="H190" t="str">
            <v>GRDF</v>
          </cell>
        </row>
        <row r="191">
          <cell r="B191" t="str">
            <v>GD0348</v>
          </cell>
          <cell r="C191" t="str">
            <v>ESTISSAC</v>
          </cell>
          <cell r="D191" t="str">
            <v>51449002</v>
          </cell>
          <cell r="E191" t="str">
            <v>REIMS-PRUNAY</v>
          </cell>
          <cell r="F191">
            <v>2</v>
          </cell>
          <cell r="G191" t="str">
            <v>ZET04</v>
          </cell>
          <cell r="H191" t="str">
            <v>GRDF</v>
          </cell>
        </row>
        <row r="192">
          <cell r="B192" t="str">
            <v>GD1096</v>
          </cell>
          <cell r="C192" t="str">
            <v>MAILLY-LE-CAMP</v>
          </cell>
          <cell r="D192" t="str">
            <v>51449002</v>
          </cell>
          <cell r="E192" t="str">
            <v>REIMS-PRUNAY</v>
          </cell>
          <cell r="F192">
            <v>5</v>
          </cell>
          <cell r="G192" t="str">
            <v>ZET04</v>
          </cell>
          <cell r="H192" t="str">
            <v>GRDF</v>
          </cell>
        </row>
        <row r="193">
          <cell r="B193" t="str">
            <v>GD0347</v>
          </cell>
          <cell r="C193" t="str">
            <v>MARIGNY-LE-CHATEL</v>
          </cell>
          <cell r="D193" t="str">
            <v>51449002</v>
          </cell>
          <cell r="E193" t="str">
            <v>REIMS-PRUNAY</v>
          </cell>
          <cell r="F193">
            <v>2</v>
          </cell>
          <cell r="G193" t="str">
            <v>ZET04</v>
          </cell>
          <cell r="H193" t="str">
            <v>GRDF</v>
          </cell>
        </row>
        <row r="194">
          <cell r="B194" t="str">
            <v>GD0346</v>
          </cell>
          <cell r="C194" t="str">
            <v>NOGENT-SUR-SEINE</v>
          </cell>
          <cell r="D194" t="str">
            <v>51449002</v>
          </cell>
          <cell r="E194" t="str">
            <v>REIMS-PRUNAY</v>
          </cell>
          <cell r="F194">
            <v>3</v>
          </cell>
          <cell r="G194" t="str">
            <v>ZET04</v>
          </cell>
          <cell r="H194" t="str">
            <v>GRDF</v>
          </cell>
        </row>
        <row r="195">
          <cell r="B195" t="str">
            <v>GD0350</v>
          </cell>
          <cell r="C195" t="str">
            <v>SAINT-PARRES-LES-VAUDES</v>
          </cell>
          <cell r="D195" t="str">
            <v>51449002</v>
          </cell>
          <cell r="E195" t="str">
            <v>REIMS-PRUNAY</v>
          </cell>
          <cell r="F195">
            <v>3</v>
          </cell>
          <cell r="G195" t="str">
            <v>ZET04</v>
          </cell>
          <cell r="H195" t="str">
            <v>GRDF</v>
          </cell>
        </row>
        <row r="196">
          <cell r="B196" t="str">
            <v>GD0352</v>
          </cell>
          <cell r="C196" t="str">
            <v>VENDEUVRE-SUR-BARSE</v>
          </cell>
          <cell r="D196" t="str">
            <v>51449002</v>
          </cell>
          <cell r="E196" t="str">
            <v>REIMS-PRUNAY</v>
          </cell>
          <cell r="F196">
            <v>8</v>
          </cell>
          <cell r="G196" t="str">
            <v>ZET04</v>
          </cell>
          <cell r="H196" t="str">
            <v>GRDF</v>
          </cell>
        </row>
        <row r="197">
          <cell r="B197" t="str">
            <v>GD0339</v>
          </cell>
          <cell r="C197" t="str">
            <v>VILLENAUXE-LA-GRANDE</v>
          </cell>
          <cell r="D197" t="str">
            <v>51449002</v>
          </cell>
          <cell r="E197" t="str">
            <v>REIMS-PRUNAY</v>
          </cell>
          <cell r="F197">
            <v>10</v>
          </cell>
          <cell r="G197" t="str">
            <v>ZET04</v>
          </cell>
          <cell r="H197" t="str">
            <v>GRDF</v>
          </cell>
        </row>
        <row r="198">
          <cell r="B198" t="str">
            <v>GD8712</v>
          </cell>
          <cell r="C198" t="str">
            <v>QUILLAN</v>
          </cell>
          <cell r="D198" t="str">
            <v>31069001</v>
          </cell>
          <cell r="E198" t="str">
            <v>TOULOUSE-BLAGNAC</v>
          </cell>
          <cell r="F198">
            <v>7</v>
          </cell>
          <cell r="G198" t="str">
            <v>ZET06</v>
          </cell>
          <cell r="H198" t="str">
            <v>GRDF</v>
          </cell>
        </row>
        <row r="199">
          <cell r="B199" t="str">
            <v>GD8715</v>
          </cell>
          <cell r="C199" t="str">
            <v>BRAM</v>
          </cell>
          <cell r="D199" t="str">
            <v>66136001</v>
          </cell>
          <cell r="E199" t="str">
            <v>PERPIGNAN</v>
          </cell>
          <cell r="F199">
            <v>2</v>
          </cell>
          <cell r="G199" t="str">
            <v>ZET06</v>
          </cell>
          <cell r="H199" t="str">
            <v>GRDF</v>
          </cell>
        </row>
        <row r="200">
          <cell r="B200" t="str">
            <v>GD8800</v>
          </cell>
          <cell r="C200" t="str">
            <v>ARGELIERS</v>
          </cell>
          <cell r="D200" t="str">
            <v>66136001</v>
          </cell>
          <cell r="E200" t="str">
            <v>PERPIGNAN</v>
          </cell>
          <cell r="F200">
            <v>0</v>
          </cell>
          <cell r="G200" t="str">
            <v>ZET06</v>
          </cell>
          <cell r="H200" t="str">
            <v>GRDF</v>
          </cell>
        </row>
        <row r="201">
          <cell r="B201" t="str">
            <v>GD8711</v>
          </cell>
          <cell r="C201" t="str">
            <v>MONTREAL</v>
          </cell>
          <cell r="D201" t="str">
            <v>66136001</v>
          </cell>
          <cell r="E201" t="str">
            <v>PERPIGNAN</v>
          </cell>
          <cell r="F201">
            <v>1</v>
          </cell>
          <cell r="G201" t="str">
            <v>ZET06</v>
          </cell>
          <cell r="H201" t="str">
            <v>GRDF</v>
          </cell>
        </row>
        <row r="202">
          <cell r="B202" t="str">
            <v>GD8700</v>
          </cell>
          <cell r="C202" t="str">
            <v>CAPENDU</v>
          </cell>
          <cell r="D202" t="str">
            <v>66136001</v>
          </cell>
          <cell r="E202" t="str">
            <v>PERPIGNAN</v>
          </cell>
          <cell r="F202">
            <v>0</v>
          </cell>
          <cell r="G202" t="str">
            <v>ZET06</v>
          </cell>
          <cell r="H202" t="str">
            <v>GRDF</v>
          </cell>
        </row>
        <row r="203">
          <cell r="B203" t="str">
            <v>GD8710</v>
          </cell>
          <cell r="C203" t="str">
            <v>CARCASSONNE</v>
          </cell>
          <cell r="D203" t="str">
            <v>66136001</v>
          </cell>
          <cell r="E203" t="str">
            <v>PERPIGNAN</v>
          </cell>
          <cell r="F203">
            <v>2</v>
          </cell>
          <cell r="G203" t="str">
            <v>ZET06</v>
          </cell>
          <cell r="H203" t="str">
            <v>GRDF</v>
          </cell>
        </row>
        <row r="204">
          <cell r="B204" t="str">
            <v>GD8716</v>
          </cell>
          <cell r="C204" t="str">
            <v>CASTELNAUDARY</v>
          </cell>
          <cell r="D204" t="str">
            <v>31069001</v>
          </cell>
          <cell r="E204" t="str">
            <v>TOULOUSE-BLAGNAC</v>
          </cell>
          <cell r="F204">
            <v>4</v>
          </cell>
          <cell r="G204" t="str">
            <v>ZET06</v>
          </cell>
          <cell r="H204" t="str">
            <v>GRDF</v>
          </cell>
        </row>
        <row r="205">
          <cell r="B205" t="str">
            <v>GD8714</v>
          </cell>
          <cell r="C205" t="str">
            <v>VILLESEQUELANDE</v>
          </cell>
          <cell r="D205" t="str">
            <v>66136001</v>
          </cell>
          <cell r="E205" t="str">
            <v>PERPIGNAN</v>
          </cell>
          <cell r="F205">
            <v>3</v>
          </cell>
          <cell r="G205" t="str">
            <v>ZET06</v>
          </cell>
          <cell r="H205" t="str">
            <v>GRDF</v>
          </cell>
        </row>
        <row r="206">
          <cell r="B206" t="str">
            <v>GD8701</v>
          </cell>
          <cell r="C206" t="str">
            <v>LEZIGNAN-CORBIERES</v>
          </cell>
          <cell r="D206" t="str">
            <v>66136001</v>
          </cell>
          <cell r="E206" t="str">
            <v>PERPIGNAN</v>
          </cell>
          <cell r="F206">
            <v>2</v>
          </cell>
          <cell r="G206" t="str">
            <v>ZET06</v>
          </cell>
          <cell r="H206" t="str">
            <v>GRDF</v>
          </cell>
        </row>
        <row r="207">
          <cell r="B207" t="str">
            <v>GD8713</v>
          </cell>
          <cell r="C207" t="str">
            <v>LIMOUX</v>
          </cell>
          <cell r="D207" t="str">
            <v>31069001</v>
          </cell>
          <cell r="E207" t="str">
            <v>TOULOUSE-BLAGNAC</v>
          </cell>
          <cell r="F207">
            <v>5</v>
          </cell>
          <cell r="G207" t="str">
            <v>ZET06</v>
          </cell>
          <cell r="H207" t="str">
            <v>GRDF</v>
          </cell>
        </row>
        <row r="208">
          <cell r="B208" t="str">
            <v>GD8702</v>
          </cell>
          <cell r="C208" t="str">
            <v>NARBONNE</v>
          </cell>
          <cell r="D208" t="str">
            <v>66136001</v>
          </cell>
          <cell r="E208" t="str">
            <v>PERPIGNAN</v>
          </cell>
          <cell r="F208">
            <v>4</v>
          </cell>
          <cell r="G208" t="str">
            <v>ZET06</v>
          </cell>
          <cell r="H208" t="str">
            <v>GRDF</v>
          </cell>
        </row>
        <row r="209">
          <cell r="B209" t="str">
            <v>GD8634</v>
          </cell>
          <cell r="C209" t="str">
            <v>LABASTIDE-D'ANJOU</v>
          </cell>
          <cell r="D209" t="str">
            <v>66136001</v>
          </cell>
          <cell r="E209" t="str">
            <v>PERPIGNAN</v>
          </cell>
          <cell r="F209">
            <v>3</v>
          </cell>
          <cell r="G209" t="str">
            <v>ZET06</v>
          </cell>
          <cell r="H209" t="str">
            <v>GRDF</v>
          </cell>
        </row>
        <row r="210">
          <cell r="B210" t="str">
            <v>GD8703</v>
          </cell>
          <cell r="C210" t="str">
            <v>PORT-LA-NOUVELLE</v>
          </cell>
          <cell r="D210" t="str">
            <v>66136001</v>
          </cell>
          <cell r="E210" t="str">
            <v>PERPIGNAN</v>
          </cell>
          <cell r="F210">
            <v>4</v>
          </cell>
          <cell r="G210" t="str">
            <v>ZET06</v>
          </cell>
          <cell r="H210" t="str">
            <v>GRDF</v>
          </cell>
        </row>
        <row r="211">
          <cell r="B211" t="str">
            <v>GD8620</v>
          </cell>
          <cell r="C211" t="str">
            <v>DECAZEVILLE</v>
          </cell>
          <cell r="D211" t="str">
            <v>63113001</v>
          </cell>
          <cell r="E211" t="str">
            <v>CLERMONT-FERRAND</v>
          </cell>
          <cell r="F211">
            <v>10</v>
          </cell>
          <cell r="G211" t="str">
            <v>ZET06</v>
          </cell>
          <cell r="H211" t="str">
            <v>GRDF</v>
          </cell>
        </row>
        <row r="212">
          <cell r="B212" t="str">
            <v>GD8621</v>
          </cell>
          <cell r="C212" t="str">
            <v>RODEZ</v>
          </cell>
          <cell r="D212" t="str">
            <v>63113001</v>
          </cell>
          <cell r="E212" t="str">
            <v>CLERMONT-FERRAND</v>
          </cell>
          <cell r="F212">
            <v>10</v>
          </cell>
          <cell r="G212" t="str">
            <v>ZET06</v>
          </cell>
          <cell r="H212" t="str">
            <v>GRDF</v>
          </cell>
        </row>
        <row r="213">
          <cell r="B213" t="str">
            <v>GD8619</v>
          </cell>
          <cell r="C213" t="str">
            <v>RIGNAC</v>
          </cell>
          <cell r="D213" t="str">
            <v>63113001</v>
          </cell>
          <cell r="E213" t="str">
            <v>CLERMONT-FERRAND</v>
          </cell>
          <cell r="F213">
            <v>10</v>
          </cell>
          <cell r="G213" t="str">
            <v>ZET06</v>
          </cell>
          <cell r="H213" t="str">
            <v>GRDF</v>
          </cell>
        </row>
        <row r="214">
          <cell r="B214" t="str">
            <v>GD8623</v>
          </cell>
          <cell r="C214" t="str">
            <v>FIGEAC</v>
          </cell>
          <cell r="D214" t="str">
            <v>63113001</v>
          </cell>
          <cell r="E214" t="str">
            <v>CLERMONT-FERRAND</v>
          </cell>
          <cell r="F214">
            <v>10</v>
          </cell>
          <cell r="G214" t="str">
            <v>ZET06</v>
          </cell>
          <cell r="H214" t="str">
            <v>GRDF</v>
          </cell>
        </row>
        <row r="215">
          <cell r="B215" t="str">
            <v>GD8640</v>
          </cell>
          <cell r="C215" t="str">
            <v>SAINT-AFFRIQUE</v>
          </cell>
          <cell r="D215" t="str">
            <v>47091001</v>
          </cell>
          <cell r="E215" t="str">
            <v>AGEN</v>
          </cell>
          <cell r="F215">
            <v>10</v>
          </cell>
          <cell r="G215" t="str">
            <v>ZET06</v>
          </cell>
          <cell r="H215" t="str">
            <v>GRDF</v>
          </cell>
        </row>
        <row r="216">
          <cell r="B216" t="str">
            <v>GD8638</v>
          </cell>
          <cell r="C216" t="str">
            <v>MILLAU</v>
          </cell>
          <cell r="D216" t="str">
            <v>47091001</v>
          </cell>
          <cell r="E216" t="str">
            <v>AGEN</v>
          </cell>
          <cell r="F216">
            <v>10</v>
          </cell>
          <cell r="G216" t="str">
            <v>ZET06</v>
          </cell>
          <cell r="H216" t="str">
            <v>GRDF</v>
          </cell>
        </row>
        <row r="217">
          <cell r="B217" t="str">
            <v>GD8637</v>
          </cell>
          <cell r="C217" t="str">
            <v>SEVERAC-LE-CHATEAU</v>
          </cell>
          <cell r="D217" t="str">
            <v>47091001</v>
          </cell>
          <cell r="E217" t="str">
            <v>AGEN</v>
          </cell>
          <cell r="F217">
            <v>10</v>
          </cell>
          <cell r="G217" t="str">
            <v>ZET06</v>
          </cell>
          <cell r="H217" t="str">
            <v>GRDF</v>
          </cell>
        </row>
        <row r="218">
          <cell r="B218" t="str">
            <v>GD8618</v>
          </cell>
          <cell r="C218" t="str">
            <v>VILLEFRANCHE-DE-ROUERGUE</v>
          </cell>
          <cell r="D218" t="str">
            <v>31069001</v>
          </cell>
          <cell r="E218" t="str">
            <v>TOULOUSE-BLAGNAC</v>
          </cell>
          <cell r="F218">
            <v>7</v>
          </cell>
          <cell r="G218" t="str">
            <v>ZET06</v>
          </cell>
          <cell r="H218" t="str">
            <v>GRDF</v>
          </cell>
        </row>
        <row r="219">
          <cell r="B219" t="str">
            <v>GD0906</v>
          </cell>
          <cell r="C219" t="str">
            <v>MARSEILLE</v>
          </cell>
          <cell r="D219" t="str">
            <v>13054001</v>
          </cell>
          <cell r="E219" t="str">
            <v>MARIGNANE</v>
          </cell>
          <cell r="F219">
            <v>2</v>
          </cell>
          <cell r="G219" t="str">
            <v>ZET04</v>
          </cell>
          <cell r="H219" t="str">
            <v>GRDF</v>
          </cell>
        </row>
        <row r="220">
          <cell r="B220" t="str">
            <v>GD0905</v>
          </cell>
          <cell r="C220" t="str">
            <v>EYGUIERES</v>
          </cell>
          <cell r="D220" t="str">
            <v>13054001</v>
          </cell>
          <cell r="E220" t="str">
            <v>MARIGNANE</v>
          </cell>
          <cell r="F220">
            <v>0</v>
          </cell>
          <cell r="G220" t="str">
            <v>ZET04</v>
          </cell>
          <cell r="H220" t="str">
            <v>GRDF</v>
          </cell>
        </row>
        <row r="221">
          <cell r="B221" t="str">
            <v>GD0903</v>
          </cell>
          <cell r="C221" t="str">
            <v>ARLES</v>
          </cell>
          <cell r="D221" t="str">
            <v>13054001</v>
          </cell>
          <cell r="E221" t="str">
            <v>MARIGNANE</v>
          </cell>
          <cell r="F221">
            <v>3</v>
          </cell>
          <cell r="G221" t="str">
            <v>ZET04</v>
          </cell>
          <cell r="H221" t="str">
            <v>GRDF</v>
          </cell>
        </row>
        <row r="222">
          <cell r="B222" t="str">
            <v>GD0926</v>
          </cell>
          <cell r="C222" t="str">
            <v>SALIN-DE-GIRAUD</v>
          </cell>
          <cell r="D222" t="str">
            <v>13054001</v>
          </cell>
          <cell r="E222" t="str">
            <v>MARIGNANE</v>
          </cell>
          <cell r="F222">
            <v>6</v>
          </cell>
          <cell r="G222" t="str">
            <v>ZET04</v>
          </cell>
          <cell r="H222" t="str">
            <v>GRDF</v>
          </cell>
        </row>
        <row r="223">
          <cell r="B223" t="str">
            <v>GD0911</v>
          </cell>
          <cell r="C223" t="str">
            <v>AUBAGNE</v>
          </cell>
          <cell r="D223" t="str">
            <v>13054001</v>
          </cell>
          <cell r="E223" t="str">
            <v>MARIGNANE</v>
          </cell>
          <cell r="F223">
            <v>3</v>
          </cell>
          <cell r="G223" t="str">
            <v>ZET04</v>
          </cell>
          <cell r="H223" t="str">
            <v>GRDF</v>
          </cell>
        </row>
        <row r="224">
          <cell r="B224" t="str">
            <v>GD0896</v>
          </cell>
          <cell r="C224" t="str">
            <v>CHATEAURENARD</v>
          </cell>
          <cell r="D224" t="str">
            <v>13054001</v>
          </cell>
          <cell r="E224" t="str">
            <v>MARIGNANE</v>
          </cell>
          <cell r="F224">
            <v>0</v>
          </cell>
          <cell r="G224" t="str">
            <v>ZET04</v>
          </cell>
          <cell r="H224" t="str">
            <v>GRDF</v>
          </cell>
        </row>
        <row r="225">
          <cell r="B225" t="str">
            <v>GD0908</v>
          </cell>
          <cell r="C225" t="str">
            <v>SAUSSET-LES-PINS</v>
          </cell>
          <cell r="D225" t="str">
            <v>13054001</v>
          </cell>
          <cell r="E225" t="str">
            <v>MARIGNANE</v>
          </cell>
          <cell r="F225">
            <v>7</v>
          </cell>
          <cell r="G225" t="str">
            <v>ZET04</v>
          </cell>
          <cell r="H225" t="str">
            <v>GRDF</v>
          </cell>
        </row>
        <row r="226">
          <cell r="B226" t="str">
            <v>GD0912</v>
          </cell>
          <cell r="C226" t="str">
            <v>TOULON</v>
          </cell>
          <cell r="D226" t="str">
            <v>13054001</v>
          </cell>
          <cell r="E226" t="str">
            <v>MARIGNANE</v>
          </cell>
          <cell r="F226">
            <v>4</v>
          </cell>
          <cell r="G226" t="str">
            <v>ZET04</v>
          </cell>
          <cell r="H226" t="str">
            <v>GRDF</v>
          </cell>
        </row>
        <row r="227">
          <cell r="B227" t="str">
            <v>GD0901</v>
          </cell>
          <cell r="C227" t="str">
            <v>EYGALIERES</v>
          </cell>
          <cell r="D227" t="str">
            <v>13054001</v>
          </cell>
          <cell r="E227" t="str">
            <v>MARIGNANE</v>
          </cell>
          <cell r="F227">
            <v>2</v>
          </cell>
          <cell r="G227" t="str">
            <v>ZET04</v>
          </cell>
          <cell r="H227" t="str">
            <v>GRDF</v>
          </cell>
        </row>
        <row r="228">
          <cell r="B228" t="str">
            <v>GD0904</v>
          </cell>
          <cell r="C228" t="str">
            <v>FONTVIEILLE</v>
          </cell>
          <cell r="D228" t="str">
            <v>13054001</v>
          </cell>
          <cell r="E228" t="str">
            <v>MARIGNANE</v>
          </cell>
          <cell r="F228">
            <v>2</v>
          </cell>
          <cell r="G228" t="str">
            <v>ZET04</v>
          </cell>
          <cell r="H228" t="str">
            <v>GRDF</v>
          </cell>
        </row>
        <row r="229">
          <cell r="B229" t="str">
            <v>GD0909</v>
          </cell>
          <cell r="C229" t="str">
            <v>ISTRES</v>
          </cell>
          <cell r="D229" t="str">
            <v>13054001</v>
          </cell>
          <cell r="E229" t="str">
            <v>MARIGNANE</v>
          </cell>
          <cell r="F229">
            <v>1</v>
          </cell>
          <cell r="G229" t="str">
            <v>ZET04</v>
          </cell>
          <cell r="H229" t="str">
            <v>GRDF</v>
          </cell>
        </row>
        <row r="230">
          <cell r="B230" t="str">
            <v>GD0925</v>
          </cell>
          <cell r="C230" t="str">
            <v>SAINT-CANNAT</v>
          </cell>
          <cell r="D230" t="str">
            <v>13054001</v>
          </cell>
          <cell r="E230" t="str">
            <v>MARIGNANE</v>
          </cell>
          <cell r="F230">
            <v>10</v>
          </cell>
          <cell r="G230" t="str">
            <v>ZET04</v>
          </cell>
          <cell r="H230" t="str">
            <v>GRDF</v>
          </cell>
        </row>
        <row r="231">
          <cell r="B231" t="str">
            <v>GD0927</v>
          </cell>
          <cell r="C231" t="str">
            <v>MIRAMAS</v>
          </cell>
          <cell r="D231" t="str">
            <v>13054001</v>
          </cell>
          <cell r="E231" t="str">
            <v>MARIGNANE</v>
          </cell>
          <cell r="F231">
            <v>0</v>
          </cell>
          <cell r="G231" t="str">
            <v>ZET04</v>
          </cell>
          <cell r="H231" t="str">
            <v>GRDF</v>
          </cell>
        </row>
        <row r="232">
          <cell r="B232" t="str">
            <v>GD0902</v>
          </cell>
          <cell r="C232" t="str">
            <v>ORGON</v>
          </cell>
          <cell r="D232" t="str">
            <v>13054001</v>
          </cell>
          <cell r="E232" t="str">
            <v>MARIGNANE</v>
          </cell>
          <cell r="F232">
            <v>9</v>
          </cell>
          <cell r="G232" t="str">
            <v>ZET04</v>
          </cell>
          <cell r="H232" t="str">
            <v>GRDF</v>
          </cell>
        </row>
        <row r="233">
          <cell r="B233" t="str">
            <v>GD0897</v>
          </cell>
          <cell r="C233" t="str">
            <v>CAVAILLON</v>
          </cell>
          <cell r="D233" t="str">
            <v>13054001</v>
          </cell>
          <cell r="E233" t="str">
            <v>MARIGNANE</v>
          </cell>
          <cell r="F233">
            <v>3</v>
          </cell>
          <cell r="G233" t="str">
            <v>ZET04</v>
          </cell>
          <cell r="H233" t="str">
            <v>GRDF</v>
          </cell>
        </row>
        <row r="234">
          <cell r="B234" t="str">
            <v>GD0910</v>
          </cell>
          <cell r="C234" t="str">
            <v>PORT-SAINT-LOUIS-DU-RHONE</v>
          </cell>
          <cell r="D234" t="str">
            <v>13054001</v>
          </cell>
          <cell r="E234" t="str">
            <v>MARIGNANE</v>
          </cell>
          <cell r="F234">
            <v>7</v>
          </cell>
          <cell r="G234" t="str">
            <v>ZET04</v>
          </cell>
          <cell r="H234" t="str">
            <v>GRDF</v>
          </cell>
        </row>
        <row r="235">
          <cell r="B235" t="str">
            <v>GD0929</v>
          </cell>
          <cell r="C235" t="str">
            <v>TARASCON</v>
          </cell>
          <cell r="D235" t="str">
            <v>13054001</v>
          </cell>
          <cell r="E235" t="str">
            <v>MARIGNANE</v>
          </cell>
          <cell r="F235">
            <v>8</v>
          </cell>
          <cell r="G235" t="str">
            <v>ZET04</v>
          </cell>
          <cell r="H235" t="str">
            <v>GRDF</v>
          </cell>
        </row>
        <row r="236">
          <cell r="B236" t="str">
            <v>GD0907</v>
          </cell>
          <cell r="C236" t="str">
            <v>VELAUX</v>
          </cell>
          <cell r="D236" t="str">
            <v>13054001</v>
          </cell>
          <cell r="E236" t="str">
            <v>MARIGNANE</v>
          </cell>
          <cell r="F236">
            <v>0</v>
          </cell>
          <cell r="G236" t="str">
            <v>ZET04</v>
          </cell>
          <cell r="H236" t="str">
            <v>GRDF</v>
          </cell>
        </row>
        <row r="237">
          <cell r="B237" t="str">
            <v>GD0566</v>
          </cell>
          <cell r="C237" t="str">
            <v>CAEN</v>
          </cell>
          <cell r="D237" t="str">
            <v>35228001</v>
          </cell>
          <cell r="E237" t="str">
            <v>DINARD-LE-PLEURTUIT</v>
          </cell>
          <cell r="F237">
            <v>3</v>
          </cell>
          <cell r="G237" t="str">
            <v>ZET04</v>
          </cell>
          <cell r="H237" t="str">
            <v>GRDF</v>
          </cell>
        </row>
        <row r="238">
          <cell r="B238" t="str">
            <v>GD0602</v>
          </cell>
          <cell r="C238" t="str">
            <v>ARGENCES</v>
          </cell>
          <cell r="D238" t="str">
            <v>35228001</v>
          </cell>
          <cell r="E238" t="str">
            <v>DINARD-LE-PLEURTUIT</v>
          </cell>
          <cell r="F238">
            <v>3</v>
          </cell>
          <cell r="G238" t="str">
            <v>ZET04</v>
          </cell>
          <cell r="H238" t="str">
            <v>GRDF</v>
          </cell>
        </row>
        <row r="239">
          <cell r="B239" t="str">
            <v>GD0576</v>
          </cell>
          <cell r="C239" t="str">
            <v>AUNAY-SUR-ODON</v>
          </cell>
          <cell r="D239" t="str">
            <v>35228001</v>
          </cell>
          <cell r="E239" t="str">
            <v>DINARD-LE-PLEURTUIT</v>
          </cell>
          <cell r="F239">
            <v>3</v>
          </cell>
          <cell r="G239" t="str">
            <v>ZET04</v>
          </cell>
          <cell r="H239" t="str">
            <v>GRDF</v>
          </cell>
        </row>
        <row r="240">
          <cell r="B240" t="str">
            <v>GD0570</v>
          </cell>
          <cell r="C240" t="str">
            <v>BAYEUX</v>
          </cell>
          <cell r="D240" t="str">
            <v>35228001</v>
          </cell>
          <cell r="E240" t="str">
            <v>DINARD-LE-PLEURTUIT</v>
          </cell>
          <cell r="F240">
            <v>5</v>
          </cell>
          <cell r="G240" t="str">
            <v>ZET04</v>
          </cell>
          <cell r="H240" t="str">
            <v>GRDF</v>
          </cell>
        </row>
        <row r="241">
          <cell r="B241" t="str">
            <v>GD0563</v>
          </cell>
          <cell r="C241" t="str">
            <v>TROUVILLE-SUR-MER</v>
          </cell>
          <cell r="D241" t="str">
            <v>76116001</v>
          </cell>
          <cell r="E241" t="str">
            <v>ROUEN-BOOS</v>
          </cell>
          <cell r="F241">
            <v>3</v>
          </cell>
          <cell r="G241" t="str">
            <v>ZET04</v>
          </cell>
          <cell r="H241" t="str">
            <v>GRDF</v>
          </cell>
        </row>
        <row r="242">
          <cell r="B242" t="str">
            <v>GD0565</v>
          </cell>
          <cell r="C242" t="str">
            <v>LISIEUX</v>
          </cell>
          <cell r="D242" t="str">
            <v>35228001</v>
          </cell>
          <cell r="E242" t="str">
            <v>DINARD-LE-PLEURTUIT</v>
          </cell>
          <cell r="F242">
            <v>6</v>
          </cell>
          <cell r="G242" t="str">
            <v>ZET04</v>
          </cell>
          <cell r="H242" t="str">
            <v>GRDF</v>
          </cell>
        </row>
        <row r="243">
          <cell r="B243" t="str">
            <v>GD0564</v>
          </cell>
          <cell r="C243" t="str">
            <v>LE BREUIL-EN-AUGE</v>
          </cell>
          <cell r="D243" t="str">
            <v>35228001</v>
          </cell>
          <cell r="E243" t="str">
            <v>DINARD-LE-PLEURTUIT</v>
          </cell>
          <cell r="F243">
            <v>5</v>
          </cell>
          <cell r="G243" t="str">
            <v>ZET04</v>
          </cell>
          <cell r="H243" t="str">
            <v>GRDF</v>
          </cell>
        </row>
        <row r="244">
          <cell r="B244" t="str">
            <v>GD0568</v>
          </cell>
          <cell r="C244" t="str">
            <v>CONDE-SUR-NOIREAU</v>
          </cell>
          <cell r="D244" t="str">
            <v>35228001</v>
          </cell>
          <cell r="E244" t="str">
            <v>DINARD-LE-PLEURTUIT</v>
          </cell>
          <cell r="F244">
            <v>5</v>
          </cell>
          <cell r="G244" t="str">
            <v>ZET04</v>
          </cell>
          <cell r="H244" t="str">
            <v>GRDF</v>
          </cell>
        </row>
        <row r="245">
          <cell r="B245" t="str">
            <v>GD0569</v>
          </cell>
          <cell r="C245" t="str">
            <v>CREULLY</v>
          </cell>
          <cell r="D245" t="str">
            <v>35228001</v>
          </cell>
          <cell r="E245" t="str">
            <v>DINARD-LE-PLEURTUIT</v>
          </cell>
          <cell r="F245">
            <v>10</v>
          </cell>
          <cell r="G245" t="str">
            <v>ZET04</v>
          </cell>
          <cell r="H245" t="str">
            <v>GRDF</v>
          </cell>
        </row>
        <row r="246">
          <cell r="B246" t="str">
            <v>AZ0003</v>
          </cell>
          <cell r="C246" t="str">
            <v>CRICQUEBOEUF</v>
          </cell>
          <cell r="D246" t="str">
            <v>76116001</v>
          </cell>
          <cell r="E246" t="str">
            <v>ROUEN-BOOS</v>
          </cell>
          <cell r="F246">
            <v>3</v>
          </cell>
          <cell r="G246" t="str">
            <v>ZET04</v>
          </cell>
          <cell r="H246" t="str">
            <v>GRDF</v>
          </cell>
        </row>
        <row r="247">
          <cell r="B247" t="str">
            <v>GD0562</v>
          </cell>
          <cell r="C247" t="str">
            <v>HONFLEUR</v>
          </cell>
          <cell r="D247" t="str">
            <v>76116001</v>
          </cell>
          <cell r="E247" t="str">
            <v>ROUEN-BOOS</v>
          </cell>
          <cell r="F247">
            <v>4</v>
          </cell>
          <cell r="G247" t="str">
            <v>ZET04</v>
          </cell>
          <cell r="H247" t="str">
            <v>GRDF</v>
          </cell>
        </row>
        <row r="248">
          <cell r="B248" t="str">
            <v>GD0596</v>
          </cell>
          <cell r="C248" t="str">
            <v>FALAISE</v>
          </cell>
          <cell r="D248" t="str">
            <v>35228001</v>
          </cell>
          <cell r="E248" t="str">
            <v>DINARD-LE-PLEURTUIT</v>
          </cell>
          <cell r="F248">
            <v>10</v>
          </cell>
          <cell r="G248" t="str">
            <v>ZET04</v>
          </cell>
          <cell r="H248" t="str">
            <v>GRDF</v>
          </cell>
        </row>
        <row r="249">
          <cell r="B249" t="str">
            <v>AZ0002</v>
          </cell>
          <cell r="C249" t="str">
            <v>MONDRAINVILLE</v>
          </cell>
          <cell r="D249" t="str">
            <v>35228001</v>
          </cell>
          <cell r="E249" t="str">
            <v>DINARD-LE-PLEURTUIT</v>
          </cell>
          <cell r="F249">
            <v>3</v>
          </cell>
          <cell r="G249" t="str">
            <v>ZET04</v>
          </cell>
          <cell r="H249" t="str">
            <v>GRDF</v>
          </cell>
        </row>
        <row r="250">
          <cell r="B250" t="str">
            <v>GD0597</v>
          </cell>
          <cell r="C250" t="str">
            <v>SAINT-PIERRE-SUR-DIVES</v>
          </cell>
          <cell r="D250" t="str">
            <v>35228001</v>
          </cell>
          <cell r="E250" t="str">
            <v>DINARD-LE-PLEURTUIT</v>
          </cell>
          <cell r="F250">
            <v>5</v>
          </cell>
          <cell r="G250" t="str">
            <v>ZET04</v>
          </cell>
          <cell r="H250" t="str">
            <v>GRDF</v>
          </cell>
        </row>
        <row r="251">
          <cell r="B251" t="str">
            <v>GD0589</v>
          </cell>
          <cell r="C251" t="str">
            <v>ISIGNY-SUR-MER</v>
          </cell>
          <cell r="D251" t="str">
            <v>35228001</v>
          </cell>
          <cell r="E251" t="str">
            <v>DINARD-LE-PLEURTUIT</v>
          </cell>
          <cell r="F251">
            <v>8</v>
          </cell>
          <cell r="G251" t="str">
            <v>ZET04</v>
          </cell>
          <cell r="H251" t="str">
            <v>GRDF</v>
          </cell>
        </row>
        <row r="252">
          <cell r="B252" t="str">
            <v>GD0601</v>
          </cell>
          <cell r="C252" t="str">
            <v>LIVAROT</v>
          </cell>
          <cell r="D252" t="str">
            <v>35228001</v>
          </cell>
          <cell r="E252" t="str">
            <v>DINARD-LE-PLEURTUIT</v>
          </cell>
          <cell r="F252">
            <v>9</v>
          </cell>
          <cell r="G252" t="str">
            <v>ZET04</v>
          </cell>
          <cell r="H252" t="str">
            <v>GRDF</v>
          </cell>
        </row>
        <row r="253">
          <cell r="B253" t="str">
            <v>GD0567</v>
          </cell>
          <cell r="C253" t="str">
            <v>MATHIEU</v>
          </cell>
          <cell r="D253" t="str">
            <v>35228001</v>
          </cell>
          <cell r="E253" t="str">
            <v>DINARD-LE-PLEURTUIT</v>
          </cell>
          <cell r="F253">
            <v>5</v>
          </cell>
          <cell r="G253" t="str">
            <v>ZET04</v>
          </cell>
          <cell r="H253" t="str">
            <v>GRDF</v>
          </cell>
        </row>
        <row r="254">
          <cell r="B254" t="str">
            <v>GD0598</v>
          </cell>
          <cell r="C254" t="str">
            <v>MEZIDON-CANON</v>
          </cell>
          <cell r="D254" t="str">
            <v>35228001</v>
          </cell>
          <cell r="E254" t="str">
            <v>DINARD-LE-PLEURTUIT</v>
          </cell>
          <cell r="F254">
            <v>4</v>
          </cell>
          <cell r="G254" t="str">
            <v>ZET04</v>
          </cell>
          <cell r="H254" t="str">
            <v>GRDF</v>
          </cell>
        </row>
        <row r="255">
          <cell r="B255" t="str">
            <v>GD0575</v>
          </cell>
          <cell r="C255" t="str">
            <v>VIRE</v>
          </cell>
          <cell r="D255" t="str">
            <v>35228001</v>
          </cell>
          <cell r="E255" t="str">
            <v>DINARD-LE-PLEURTUIT</v>
          </cell>
          <cell r="F255">
            <v>6</v>
          </cell>
          <cell r="G255" t="str">
            <v>ZET04</v>
          </cell>
          <cell r="H255" t="str">
            <v>GRDF</v>
          </cell>
        </row>
        <row r="256">
          <cell r="B256" t="str">
            <v>GD0600</v>
          </cell>
          <cell r="C256" t="str">
            <v>SAINTE-FOY-DE-MONTGOMMERY</v>
          </cell>
          <cell r="D256" t="str">
            <v>35228001</v>
          </cell>
          <cell r="E256" t="str">
            <v>DINARD-LE-PLEURTUIT</v>
          </cell>
          <cell r="F256">
            <v>10</v>
          </cell>
          <cell r="G256" t="str">
            <v>ZET04</v>
          </cell>
          <cell r="H256" t="str">
            <v>GRDF</v>
          </cell>
        </row>
        <row r="257">
          <cell r="B257" t="str">
            <v>GD8639</v>
          </cell>
          <cell r="C257" t="str">
            <v>AURILLAC</v>
          </cell>
          <cell r="D257" t="str">
            <v>63113001</v>
          </cell>
          <cell r="E257" t="str">
            <v>CLERMONT-FERRAND</v>
          </cell>
          <cell r="F257">
            <v>10</v>
          </cell>
          <cell r="G257" t="str">
            <v>ZET06</v>
          </cell>
          <cell r="H257" t="str">
            <v>GRDF</v>
          </cell>
        </row>
        <row r="258">
          <cell r="B258" t="str">
            <v>GD0419</v>
          </cell>
          <cell r="C258" t="str">
            <v>BORT-LES-ORGUES</v>
          </cell>
          <cell r="D258" t="str">
            <v>63113001</v>
          </cell>
          <cell r="E258" t="str">
            <v>CLERMONT-FERRAND</v>
          </cell>
          <cell r="F258">
            <v>10</v>
          </cell>
          <cell r="G258" t="str">
            <v>ZET04</v>
          </cell>
          <cell r="H258" t="str">
            <v>GRDF</v>
          </cell>
        </row>
        <row r="259">
          <cell r="B259" t="str">
            <v>GD0750</v>
          </cell>
          <cell r="C259" t="str">
            <v>MELLE</v>
          </cell>
          <cell r="D259" t="str">
            <v>16089001</v>
          </cell>
          <cell r="E259" t="str">
            <v>COGNAC</v>
          </cell>
          <cell r="F259">
            <v>1</v>
          </cell>
          <cell r="G259" t="str">
            <v>ZET04</v>
          </cell>
          <cell r="H259" t="str">
            <v>GRDF</v>
          </cell>
        </row>
        <row r="260">
          <cell r="B260" t="str">
            <v>GD0761</v>
          </cell>
          <cell r="C260" t="str">
            <v>COGNAC</v>
          </cell>
          <cell r="D260" t="str">
            <v>16089001</v>
          </cell>
          <cell r="E260" t="str">
            <v>COGNAC</v>
          </cell>
          <cell r="F260">
            <v>3</v>
          </cell>
          <cell r="G260" t="str">
            <v>ZET04</v>
          </cell>
          <cell r="H260" t="str">
            <v>GRDF</v>
          </cell>
        </row>
        <row r="261">
          <cell r="B261" t="str">
            <v>GD0753</v>
          </cell>
          <cell r="C261" t="str">
            <v>ANGOULEME</v>
          </cell>
          <cell r="D261" t="str">
            <v>16089001</v>
          </cell>
          <cell r="E261" t="str">
            <v>COGNAC</v>
          </cell>
          <cell r="F261">
            <v>1</v>
          </cell>
          <cell r="G261" t="str">
            <v>ZET04</v>
          </cell>
          <cell r="H261" t="str">
            <v>GRDF</v>
          </cell>
        </row>
        <row r="262">
          <cell r="B262" t="str">
            <v>GD0759</v>
          </cell>
          <cell r="C262" t="str">
            <v>CONFOLENS</v>
          </cell>
          <cell r="D262" t="str">
            <v>16089001</v>
          </cell>
          <cell r="E262" t="str">
            <v>COGNAC</v>
          </cell>
          <cell r="F262">
            <v>10</v>
          </cell>
          <cell r="G262" t="str">
            <v>ZET04</v>
          </cell>
          <cell r="H262" t="str">
            <v>GRDF</v>
          </cell>
        </row>
        <row r="263">
          <cell r="B263" t="str">
            <v>GD0755</v>
          </cell>
          <cell r="C263" t="str">
            <v>BARBEZIEUX-SAINT-HILAIRE</v>
          </cell>
          <cell r="D263" t="str">
            <v>16089001</v>
          </cell>
          <cell r="E263" t="str">
            <v>COGNAC</v>
          </cell>
          <cell r="F263">
            <v>9</v>
          </cell>
          <cell r="G263" t="str">
            <v>ZET04</v>
          </cell>
          <cell r="H263" t="str">
            <v>GRDF</v>
          </cell>
        </row>
        <row r="264">
          <cell r="B264" t="str">
            <v>GD0758</v>
          </cell>
          <cell r="C264" t="str">
            <v>CHABANAIS</v>
          </cell>
          <cell r="D264" t="str">
            <v>16089001</v>
          </cell>
          <cell r="E264" t="str">
            <v>COGNAC</v>
          </cell>
          <cell r="F264">
            <v>1</v>
          </cell>
          <cell r="G264" t="str">
            <v>ZET04</v>
          </cell>
          <cell r="H264" t="str">
            <v>GRDF</v>
          </cell>
        </row>
        <row r="265">
          <cell r="B265" t="str">
            <v>GD0756</v>
          </cell>
          <cell r="C265" t="str">
            <v>CHASSENEUIL-SUR-BONNIEURE</v>
          </cell>
          <cell r="D265" t="str">
            <v>16089001</v>
          </cell>
          <cell r="E265" t="str">
            <v>COGNAC</v>
          </cell>
          <cell r="F265">
            <v>0</v>
          </cell>
          <cell r="G265" t="str">
            <v>ZET04</v>
          </cell>
          <cell r="H265" t="str">
            <v>GRDF</v>
          </cell>
        </row>
        <row r="266">
          <cell r="B266" t="str">
            <v>GD0770</v>
          </cell>
          <cell r="C266" t="str">
            <v>CHERVES-RICHEMONT</v>
          </cell>
          <cell r="D266" t="str">
            <v>16089001</v>
          </cell>
          <cell r="E266" t="str">
            <v>COGNAC</v>
          </cell>
          <cell r="F266">
            <v>3</v>
          </cell>
          <cell r="G266" t="str">
            <v>ZET04</v>
          </cell>
          <cell r="H266" t="str">
            <v>GRDF</v>
          </cell>
        </row>
        <row r="267">
          <cell r="B267" t="str">
            <v>GD0751</v>
          </cell>
          <cell r="C267" t="str">
            <v>RUFFEC</v>
          </cell>
          <cell r="D267" t="str">
            <v>16089001</v>
          </cell>
          <cell r="E267" t="str">
            <v>COGNAC</v>
          </cell>
          <cell r="F267">
            <v>8</v>
          </cell>
          <cell r="G267" t="str">
            <v>ZET04</v>
          </cell>
          <cell r="H267" t="str">
            <v>GRDF</v>
          </cell>
        </row>
        <row r="268">
          <cell r="B268" t="str">
            <v>GD0757</v>
          </cell>
          <cell r="C268" t="str">
            <v>ROUMAZIERES-LOUBERT</v>
          </cell>
          <cell r="D268" t="str">
            <v>16089001</v>
          </cell>
          <cell r="E268" t="str">
            <v>COGNAC</v>
          </cell>
          <cell r="F268">
            <v>1</v>
          </cell>
          <cell r="G268" t="str">
            <v>ZET04</v>
          </cell>
          <cell r="H268" t="str">
            <v>GRDF</v>
          </cell>
        </row>
        <row r="269">
          <cell r="B269" t="str">
            <v>GD0762</v>
          </cell>
          <cell r="C269" t="str">
            <v>ROUILLAC</v>
          </cell>
          <cell r="D269" t="str">
            <v>16089001</v>
          </cell>
          <cell r="E269" t="str">
            <v>COGNAC</v>
          </cell>
          <cell r="F269">
            <v>5</v>
          </cell>
          <cell r="G269" t="str">
            <v>ZET04</v>
          </cell>
          <cell r="H269" t="str">
            <v>GRDF</v>
          </cell>
        </row>
        <row r="270">
          <cell r="B270" t="str">
            <v>GD0754</v>
          </cell>
          <cell r="C270" t="str">
            <v>MONTBRON</v>
          </cell>
          <cell r="D270" t="str">
            <v>16089001</v>
          </cell>
          <cell r="E270" t="str">
            <v>COGNAC</v>
          </cell>
          <cell r="F270">
            <v>10</v>
          </cell>
          <cell r="G270" t="str">
            <v>ZET04</v>
          </cell>
          <cell r="H270" t="str">
            <v>GRDF</v>
          </cell>
        </row>
        <row r="271">
          <cell r="B271" t="str">
            <v>GD0760</v>
          </cell>
          <cell r="C271" t="str">
            <v>REPARSAC</v>
          </cell>
          <cell r="D271" t="str">
            <v>16089001</v>
          </cell>
          <cell r="E271" t="str">
            <v>COGNAC</v>
          </cell>
          <cell r="F271">
            <v>2</v>
          </cell>
          <cell r="G271" t="str">
            <v>ZET04</v>
          </cell>
          <cell r="H271" t="str">
            <v>GRDF</v>
          </cell>
        </row>
        <row r="272">
          <cell r="B272" t="str">
            <v>GD0752</v>
          </cell>
          <cell r="C272" t="str">
            <v>VILLEFAGNAN</v>
          </cell>
          <cell r="D272" t="str">
            <v>16089001</v>
          </cell>
          <cell r="E272" t="str">
            <v>COGNAC</v>
          </cell>
          <cell r="F272">
            <v>1</v>
          </cell>
          <cell r="G272" t="str">
            <v>ZET04</v>
          </cell>
          <cell r="H272" t="str">
            <v>GRDF</v>
          </cell>
        </row>
        <row r="273">
          <cell r="B273" t="str">
            <v>GD0774</v>
          </cell>
          <cell r="C273" t="str">
            <v>AIGREFEUILLE-D'AUNIS</v>
          </cell>
          <cell r="D273" t="str">
            <v>16089001</v>
          </cell>
          <cell r="E273" t="str">
            <v>COGNAC</v>
          </cell>
          <cell r="F273">
            <v>4</v>
          </cell>
          <cell r="G273" t="str">
            <v>ZET04</v>
          </cell>
          <cell r="H273" t="str">
            <v>GRDF</v>
          </cell>
        </row>
        <row r="274">
          <cell r="B274" t="str">
            <v>GD0777</v>
          </cell>
          <cell r="C274" t="str">
            <v>ANDILLY</v>
          </cell>
          <cell r="D274" t="str">
            <v>16089001</v>
          </cell>
          <cell r="E274" t="str">
            <v>COGNAC</v>
          </cell>
          <cell r="F274">
            <v>10</v>
          </cell>
          <cell r="G274" t="str">
            <v>ZET04</v>
          </cell>
          <cell r="H274" t="str">
            <v>GRDF</v>
          </cell>
        </row>
        <row r="275">
          <cell r="B275" t="str">
            <v>GD0776</v>
          </cell>
          <cell r="C275" t="str">
            <v>LA ROCHELLE</v>
          </cell>
          <cell r="D275" t="str">
            <v>16089001</v>
          </cell>
          <cell r="E275" t="str">
            <v>COGNAC</v>
          </cell>
          <cell r="F275">
            <v>5</v>
          </cell>
          <cell r="G275" t="str">
            <v>ZET04</v>
          </cell>
          <cell r="H275" t="str">
            <v>GRDF</v>
          </cell>
        </row>
        <row r="276">
          <cell r="B276" t="str">
            <v>GD0764</v>
          </cell>
          <cell r="C276" t="str">
            <v>PONS</v>
          </cell>
          <cell r="D276" t="str">
            <v>16089001</v>
          </cell>
          <cell r="E276" t="str">
            <v>COGNAC</v>
          </cell>
          <cell r="F276">
            <v>7</v>
          </cell>
          <cell r="G276" t="str">
            <v>ZET04</v>
          </cell>
          <cell r="H276" t="str">
            <v>GRDF</v>
          </cell>
        </row>
        <row r="277">
          <cell r="B277" t="str">
            <v>GD0769</v>
          </cell>
          <cell r="C277" t="str">
            <v>MARENNES</v>
          </cell>
          <cell r="D277" t="str">
            <v>16089001</v>
          </cell>
          <cell r="E277" t="str">
            <v>COGNAC</v>
          </cell>
          <cell r="F277">
            <v>10</v>
          </cell>
          <cell r="G277" t="str">
            <v>ZET04</v>
          </cell>
          <cell r="H277" t="str">
            <v>GRDF</v>
          </cell>
        </row>
        <row r="278">
          <cell r="B278" t="str">
            <v>GD0773</v>
          </cell>
          <cell r="C278" t="str">
            <v>ROCHEFORT</v>
          </cell>
          <cell r="D278" t="str">
            <v>16089001</v>
          </cell>
          <cell r="E278" t="str">
            <v>COGNAC</v>
          </cell>
          <cell r="F278">
            <v>7</v>
          </cell>
          <cell r="G278" t="str">
            <v>ZET04</v>
          </cell>
          <cell r="H278" t="str">
            <v>GRDF</v>
          </cell>
        </row>
        <row r="279">
          <cell r="B279" t="str">
            <v>GD0767</v>
          </cell>
          <cell r="C279" t="str">
            <v>SAINTES</v>
          </cell>
          <cell r="D279" t="str">
            <v>16089001</v>
          </cell>
          <cell r="E279" t="str">
            <v>COGNAC</v>
          </cell>
          <cell r="F279">
            <v>3</v>
          </cell>
          <cell r="G279" t="str">
            <v>ZET04</v>
          </cell>
          <cell r="H279" t="str">
            <v>GRDF</v>
          </cell>
        </row>
        <row r="280">
          <cell r="B280" t="str">
            <v>GD0766</v>
          </cell>
          <cell r="C280" t="str">
            <v>SAUJON</v>
          </cell>
          <cell r="D280" t="str">
            <v>16089001</v>
          </cell>
          <cell r="E280" t="str">
            <v>COGNAC</v>
          </cell>
          <cell r="F280">
            <v>5</v>
          </cell>
          <cell r="G280" t="str">
            <v>ZET04</v>
          </cell>
          <cell r="H280" t="str">
            <v>GRDF</v>
          </cell>
        </row>
        <row r="281">
          <cell r="B281" t="str">
            <v>GD0768</v>
          </cell>
          <cell r="C281" t="str">
            <v>LE GUA</v>
          </cell>
          <cell r="D281" t="str">
            <v>16089001</v>
          </cell>
          <cell r="E281" t="str">
            <v>COGNAC</v>
          </cell>
          <cell r="F281">
            <v>7</v>
          </cell>
          <cell r="G281" t="str">
            <v>ZET04</v>
          </cell>
          <cell r="H281" t="str">
            <v>GRDF</v>
          </cell>
        </row>
        <row r="282">
          <cell r="B282" t="str">
            <v>GD0778</v>
          </cell>
          <cell r="C282" t="str">
            <v>MARANS</v>
          </cell>
          <cell r="D282" t="str">
            <v>16089001</v>
          </cell>
          <cell r="E282" t="str">
            <v>COGNAC</v>
          </cell>
          <cell r="F282">
            <v>10</v>
          </cell>
          <cell r="G282" t="str">
            <v>ZET04</v>
          </cell>
          <cell r="H282" t="str">
            <v>GRDF</v>
          </cell>
        </row>
        <row r="283">
          <cell r="B283" t="str">
            <v>GD0765</v>
          </cell>
          <cell r="C283" t="str">
            <v>ROYAN</v>
          </cell>
          <cell r="D283" t="str">
            <v>16089001</v>
          </cell>
          <cell r="E283" t="str">
            <v>COGNAC</v>
          </cell>
          <cell r="F283">
            <v>6</v>
          </cell>
          <cell r="G283" t="str">
            <v>ZET04</v>
          </cell>
          <cell r="H283" t="str">
            <v>GRDF</v>
          </cell>
        </row>
        <row r="284">
          <cell r="B284" t="str">
            <v>GD0763</v>
          </cell>
          <cell r="C284" t="str">
            <v>PERIGNAC</v>
          </cell>
          <cell r="D284" t="str">
            <v>16089001</v>
          </cell>
          <cell r="E284" t="str">
            <v>COGNAC</v>
          </cell>
          <cell r="F284">
            <v>4</v>
          </cell>
          <cell r="G284" t="str">
            <v>ZET04</v>
          </cell>
          <cell r="H284" t="str">
            <v>GRDF</v>
          </cell>
        </row>
        <row r="285">
          <cell r="B285" t="str">
            <v>GD0790</v>
          </cell>
          <cell r="C285" t="str">
            <v>SAINT-AIGULIN</v>
          </cell>
          <cell r="D285" t="str">
            <v>47091001</v>
          </cell>
          <cell r="E285" t="str">
            <v>AGEN</v>
          </cell>
          <cell r="F285">
            <v>8</v>
          </cell>
          <cell r="G285" t="str">
            <v>ZET04</v>
          </cell>
          <cell r="H285" t="str">
            <v>GRDF</v>
          </cell>
        </row>
        <row r="286">
          <cell r="B286" t="str">
            <v>GD0771</v>
          </cell>
          <cell r="C286" t="str">
            <v>SAINT-JEAN-D'ANGELY</v>
          </cell>
          <cell r="D286" t="str">
            <v>16089001</v>
          </cell>
          <cell r="E286" t="str">
            <v>COGNAC</v>
          </cell>
          <cell r="F286">
            <v>6</v>
          </cell>
          <cell r="G286" t="str">
            <v>ZET04</v>
          </cell>
          <cell r="H286" t="str">
            <v>GRDF</v>
          </cell>
        </row>
        <row r="287">
          <cell r="B287" t="str">
            <v>GD0775</v>
          </cell>
          <cell r="C287" t="str">
            <v>SURGERES</v>
          </cell>
          <cell r="D287" t="str">
            <v>16089001</v>
          </cell>
          <cell r="E287" t="str">
            <v>COGNAC</v>
          </cell>
          <cell r="F287">
            <v>5</v>
          </cell>
          <cell r="G287" t="str">
            <v>ZET04</v>
          </cell>
          <cell r="H287" t="str">
            <v>GRDF</v>
          </cell>
        </row>
        <row r="288">
          <cell r="B288" t="str">
            <v>GD0772</v>
          </cell>
          <cell r="C288" t="str">
            <v>TONNAY-BOUTONNE</v>
          </cell>
          <cell r="D288" t="str">
            <v>16089001</v>
          </cell>
          <cell r="E288" t="str">
            <v>COGNAC</v>
          </cell>
          <cell r="F288">
            <v>3</v>
          </cell>
          <cell r="G288" t="str">
            <v>ZET04</v>
          </cell>
          <cell r="H288" t="str">
            <v>GRDF</v>
          </cell>
        </row>
        <row r="289">
          <cell r="B289" t="str">
            <v>GD0740</v>
          </cell>
          <cell r="C289" t="str">
            <v>LES AIX-D'ANGILLON</v>
          </cell>
          <cell r="D289" t="str">
            <v>18033001</v>
          </cell>
          <cell r="E289" t="str">
            <v>BOURGES</v>
          </cell>
          <cell r="F289">
            <v>0</v>
          </cell>
          <cell r="G289" t="str">
            <v>ZET04</v>
          </cell>
          <cell r="H289" t="str">
            <v>GRDF</v>
          </cell>
        </row>
        <row r="290">
          <cell r="B290" t="str">
            <v>GD0738</v>
          </cell>
          <cell r="C290" t="str">
            <v>BOURGES</v>
          </cell>
          <cell r="D290" t="str">
            <v>18033001</v>
          </cell>
          <cell r="E290" t="str">
            <v>BOURGES</v>
          </cell>
          <cell r="F290">
            <v>3</v>
          </cell>
          <cell r="G290" t="str">
            <v>ZET04</v>
          </cell>
          <cell r="H290" t="str">
            <v>GRDF</v>
          </cell>
        </row>
        <row r="291">
          <cell r="B291" t="str">
            <v>GD0693</v>
          </cell>
          <cell r="C291" t="str">
            <v>SULLY-SUR-LOIRE</v>
          </cell>
          <cell r="D291" t="str">
            <v>18033001</v>
          </cell>
          <cell r="E291" t="str">
            <v>BOURGES</v>
          </cell>
          <cell r="F291">
            <v>0</v>
          </cell>
          <cell r="G291" t="str">
            <v>ZET04</v>
          </cell>
          <cell r="H291" t="str">
            <v>GRDF</v>
          </cell>
        </row>
        <row r="292">
          <cell r="B292" t="str">
            <v>GD0737</v>
          </cell>
          <cell r="C292" t="str">
            <v>AVORD</v>
          </cell>
          <cell r="D292" t="str">
            <v>18033001</v>
          </cell>
          <cell r="E292" t="str">
            <v>BOURGES</v>
          </cell>
          <cell r="F292">
            <v>0</v>
          </cell>
          <cell r="G292" t="str">
            <v>ZET04</v>
          </cell>
          <cell r="H292" t="str">
            <v>GRDF</v>
          </cell>
        </row>
        <row r="293">
          <cell r="B293" t="str">
            <v>GD0742</v>
          </cell>
          <cell r="C293" t="str">
            <v>SAINT-AMAND-MONTROND</v>
          </cell>
          <cell r="D293" t="str">
            <v>18033001</v>
          </cell>
          <cell r="E293" t="str">
            <v>BOURGES</v>
          </cell>
          <cell r="F293">
            <v>9</v>
          </cell>
          <cell r="G293" t="str">
            <v>ZET04</v>
          </cell>
          <cell r="H293" t="str">
            <v>GRDF</v>
          </cell>
        </row>
        <row r="294">
          <cell r="B294" t="str">
            <v>GD0739</v>
          </cell>
          <cell r="C294" t="str">
            <v>SAINT-FLORENT-SUR-CHER</v>
          </cell>
          <cell r="D294" t="str">
            <v>18033001</v>
          </cell>
          <cell r="E294" t="str">
            <v>BOURGES</v>
          </cell>
          <cell r="F294">
            <v>6</v>
          </cell>
          <cell r="G294" t="str">
            <v>ZET04</v>
          </cell>
          <cell r="H294" t="str">
            <v>GRDF</v>
          </cell>
        </row>
        <row r="295">
          <cell r="B295" t="str">
            <v>GD0725</v>
          </cell>
          <cell r="C295" t="str">
            <v>GRACAY</v>
          </cell>
          <cell r="D295" t="str">
            <v>18033001</v>
          </cell>
          <cell r="E295" t="str">
            <v>BOURGES</v>
          </cell>
          <cell r="F295">
            <v>0</v>
          </cell>
          <cell r="G295" t="str">
            <v>ZET04</v>
          </cell>
          <cell r="H295" t="str">
            <v>GRDF</v>
          </cell>
        </row>
        <row r="296">
          <cell r="B296" t="str">
            <v>GD0697</v>
          </cell>
          <cell r="C296" t="str">
            <v>VIERZON</v>
          </cell>
          <cell r="D296" t="str">
            <v>18033001</v>
          </cell>
          <cell r="E296" t="str">
            <v>BOURGES</v>
          </cell>
          <cell r="F296">
            <v>1</v>
          </cell>
          <cell r="G296" t="str">
            <v>ZET04</v>
          </cell>
          <cell r="H296" t="str">
            <v>GRDF</v>
          </cell>
        </row>
        <row r="297">
          <cell r="B297" t="str">
            <v>GD0741</v>
          </cell>
          <cell r="C297" t="str">
            <v>MENETOU-SALON</v>
          </cell>
          <cell r="D297" t="str">
            <v>18033001</v>
          </cell>
          <cell r="E297" t="str">
            <v>BOURGES</v>
          </cell>
          <cell r="F297">
            <v>0</v>
          </cell>
          <cell r="G297" t="str">
            <v>ZET04</v>
          </cell>
          <cell r="H297" t="str">
            <v>GRDF</v>
          </cell>
        </row>
        <row r="298">
          <cell r="B298" t="str">
            <v>GD0744</v>
          </cell>
          <cell r="C298" t="str">
            <v>VALLENAY</v>
          </cell>
          <cell r="D298" t="str">
            <v>18033001</v>
          </cell>
          <cell r="E298" t="str">
            <v>BOURGES</v>
          </cell>
          <cell r="F298">
            <v>10</v>
          </cell>
          <cell r="G298" t="str">
            <v>ZET04</v>
          </cell>
          <cell r="H298" t="str">
            <v>GRDF</v>
          </cell>
        </row>
        <row r="299">
          <cell r="B299" t="str">
            <v>GD0743</v>
          </cell>
          <cell r="C299" t="str">
            <v>VESDUN</v>
          </cell>
          <cell r="D299" t="str">
            <v>18033001</v>
          </cell>
          <cell r="E299" t="str">
            <v>BOURGES</v>
          </cell>
          <cell r="F299">
            <v>5</v>
          </cell>
          <cell r="G299" t="str">
            <v>ZET04</v>
          </cell>
          <cell r="H299" t="str">
            <v>GRDF</v>
          </cell>
        </row>
        <row r="300">
          <cell r="B300" t="str">
            <v>GD0423</v>
          </cell>
          <cell r="C300" t="str">
            <v>ALLASAC</v>
          </cell>
          <cell r="D300" t="str">
            <v>47091001</v>
          </cell>
          <cell r="E300" t="str">
            <v>AGEN</v>
          </cell>
          <cell r="F300">
            <v>10</v>
          </cell>
          <cell r="G300" t="str">
            <v>ZET04</v>
          </cell>
          <cell r="H300" t="str">
            <v>GRDF</v>
          </cell>
        </row>
        <row r="301">
          <cell r="B301" t="str">
            <v>GD0425</v>
          </cell>
          <cell r="C301" t="str">
            <v>BRIVE-LA-GAILLARDE</v>
          </cell>
          <cell r="D301" t="str">
            <v>47091001</v>
          </cell>
          <cell r="E301" t="str">
            <v>AGEN</v>
          </cell>
          <cell r="F301">
            <v>3</v>
          </cell>
          <cell r="G301" t="str">
            <v>ZET04</v>
          </cell>
          <cell r="H301" t="str">
            <v>GRDF</v>
          </cell>
        </row>
        <row r="302">
          <cell r="B302" t="str">
            <v>GD0421</v>
          </cell>
          <cell r="C302" t="str">
            <v>TULLE</v>
          </cell>
          <cell r="D302" t="str">
            <v>47091001</v>
          </cell>
          <cell r="E302" t="str">
            <v>AGEN</v>
          </cell>
          <cell r="F302">
            <v>5</v>
          </cell>
          <cell r="G302" t="str">
            <v>ZET04</v>
          </cell>
          <cell r="H302" t="str">
            <v>GRDF</v>
          </cell>
        </row>
        <row r="303">
          <cell r="B303" t="str">
            <v>GD0426</v>
          </cell>
          <cell r="C303" t="str">
            <v>TERRASSON-LAVILLEDIEU</v>
          </cell>
          <cell r="D303" t="str">
            <v>47091001</v>
          </cell>
          <cell r="E303" t="str">
            <v>AGEN</v>
          </cell>
          <cell r="F303">
            <v>2</v>
          </cell>
          <cell r="G303" t="str">
            <v>ZET04</v>
          </cell>
          <cell r="H303" t="str">
            <v>GRDF</v>
          </cell>
        </row>
        <row r="304">
          <cell r="B304" t="str">
            <v>GD0424</v>
          </cell>
          <cell r="C304" t="str">
            <v>DONZENAC</v>
          </cell>
          <cell r="D304" t="str">
            <v>47091001</v>
          </cell>
          <cell r="E304" t="str">
            <v>AGEN</v>
          </cell>
          <cell r="F304">
            <v>10</v>
          </cell>
          <cell r="G304" t="str">
            <v>ZET04</v>
          </cell>
          <cell r="H304" t="str">
            <v>GRDF</v>
          </cell>
        </row>
        <row r="305">
          <cell r="B305" t="str">
            <v>GD0420</v>
          </cell>
          <cell r="C305" t="str">
            <v>USSEL</v>
          </cell>
          <cell r="D305" t="str">
            <v>63113001</v>
          </cell>
          <cell r="E305" t="str">
            <v>CLERMONT-FERRAND</v>
          </cell>
          <cell r="F305">
            <v>10</v>
          </cell>
          <cell r="G305" t="str">
            <v>ZET04</v>
          </cell>
          <cell r="H305" t="str">
            <v>GRDF</v>
          </cell>
        </row>
        <row r="306">
          <cell r="B306" t="str">
            <v>GD0422</v>
          </cell>
          <cell r="C306" t="str">
            <v>OBJAT</v>
          </cell>
          <cell r="D306" t="str">
            <v>47091001</v>
          </cell>
          <cell r="E306" t="str">
            <v>AGEN</v>
          </cell>
          <cell r="F306">
            <v>10</v>
          </cell>
          <cell r="G306" t="str">
            <v>ZET04</v>
          </cell>
          <cell r="H306" t="str">
            <v>GRDF</v>
          </cell>
        </row>
        <row r="307">
          <cell r="B307" t="str">
            <v>GD0174</v>
          </cell>
          <cell r="C307" t="str">
            <v>BEAUNE</v>
          </cell>
          <cell r="D307" t="str">
            <v>21473001</v>
          </cell>
          <cell r="E307" t="str">
            <v>DIJON-LONGVIC</v>
          </cell>
          <cell r="F307">
            <v>5</v>
          </cell>
          <cell r="G307" t="str">
            <v>ZET04</v>
          </cell>
          <cell r="H307" t="str">
            <v>GRDF</v>
          </cell>
        </row>
        <row r="308">
          <cell r="B308" t="str">
            <v>GD0197</v>
          </cell>
          <cell r="C308" t="str">
            <v>DIJON</v>
          </cell>
          <cell r="D308" t="str">
            <v>21473001</v>
          </cell>
          <cell r="E308" t="str">
            <v>DIJON-LONGVIC</v>
          </cell>
          <cell r="F308">
            <v>1</v>
          </cell>
          <cell r="G308" t="str">
            <v>ZET04</v>
          </cell>
          <cell r="H308" t="str">
            <v>GRDF</v>
          </cell>
        </row>
        <row r="309">
          <cell r="B309" t="str">
            <v>GD0194</v>
          </cell>
          <cell r="C309" t="str">
            <v>GENLIS</v>
          </cell>
          <cell r="D309" t="str">
            <v>21473001</v>
          </cell>
          <cell r="E309" t="str">
            <v>DIJON-LONGVIC</v>
          </cell>
          <cell r="F309">
            <v>1</v>
          </cell>
          <cell r="G309" t="str">
            <v>ZET04</v>
          </cell>
          <cell r="H309" t="str">
            <v>GRDF</v>
          </cell>
        </row>
        <row r="310">
          <cell r="B310" t="str">
            <v>GD0179</v>
          </cell>
          <cell r="C310" t="str">
            <v>VENAREY-LES-LAUMES</v>
          </cell>
          <cell r="D310" t="str">
            <v>21473001</v>
          </cell>
          <cell r="E310" t="str">
            <v>DIJON-LONGVIC</v>
          </cell>
          <cell r="F310">
            <v>5</v>
          </cell>
          <cell r="G310" t="str">
            <v>ZET04</v>
          </cell>
          <cell r="H310" t="str">
            <v>GRDF</v>
          </cell>
        </row>
        <row r="311">
          <cell r="B311" t="str">
            <v>GD0196</v>
          </cell>
          <cell r="C311" t="str">
            <v>AUXONNE</v>
          </cell>
          <cell r="D311" t="str">
            <v>21473001</v>
          </cell>
          <cell r="E311" t="str">
            <v>DIJON-LONGVIC</v>
          </cell>
          <cell r="F311">
            <v>3</v>
          </cell>
          <cell r="G311" t="str">
            <v>ZET04</v>
          </cell>
          <cell r="H311" t="str">
            <v>GRDF</v>
          </cell>
        </row>
        <row r="312">
          <cell r="B312" t="str">
            <v>GD0208</v>
          </cell>
          <cell r="C312" t="str">
            <v>MIREBEAU-SUR-BEZE</v>
          </cell>
          <cell r="D312" t="str">
            <v>21473001</v>
          </cell>
          <cell r="E312" t="str">
            <v>DIJON-LONGVIC</v>
          </cell>
          <cell r="F312">
            <v>9</v>
          </cell>
          <cell r="G312" t="str">
            <v>ZET04</v>
          </cell>
          <cell r="H312" t="str">
            <v>GRDF</v>
          </cell>
        </row>
        <row r="313">
          <cell r="B313" t="str">
            <v>GD0200</v>
          </cell>
          <cell r="C313" t="str">
            <v>SEURRE</v>
          </cell>
          <cell r="D313" t="str">
            <v>21473001</v>
          </cell>
          <cell r="E313" t="str">
            <v>DIJON-LONGVIC</v>
          </cell>
          <cell r="F313">
            <v>3</v>
          </cell>
          <cell r="G313" t="str">
            <v>ZET04</v>
          </cell>
          <cell r="H313" t="str">
            <v>GRDF</v>
          </cell>
        </row>
        <row r="314">
          <cell r="B314" t="str">
            <v>GD0177</v>
          </cell>
          <cell r="C314" t="str">
            <v>CHATILLON-SUR-SEINE</v>
          </cell>
          <cell r="D314" t="str">
            <v>21473001</v>
          </cell>
          <cell r="E314" t="str">
            <v>DIJON-LONGVIC</v>
          </cell>
          <cell r="F314">
            <v>3</v>
          </cell>
          <cell r="G314" t="str">
            <v>ZET04</v>
          </cell>
          <cell r="H314" t="str">
            <v>GRDF</v>
          </cell>
        </row>
        <row r="315">
          <cell r="B315" t="str">
            <v>GD0232</v>
          </cell>
          <cell r="C315" t="str">
            <v>SAINT-LOUP-DE-LA-SALLE</v>
          </cell>
          <cell r="D315" t="str">
            <v>21473001</v>
          </cell>
          <cell r="E315" t="str">
            <v>DIJON-LONGVIC</v>
          </cell>
          <cell r="F315">
            <v>3</v>
          </cell>
          <cell r="G315" t="str">
            <v>ZET04</v>
          </cell>
          <cell r="H315" t="str">
            <v>GRDF</v>
          </cell>
        </row>
        <row r="316">
          <cell r="B316" t="str">
            <v>GD0180</v>
          </cell>
          <cell r="C316" t="str">
            <v>MONTBARD</v>
          </cell>
          <cell r="D316" t="str">
            <v>21473001</v>
          </cell>
          <cell r="E316" t="str">
            <v>DIJON-LONGVIC</v>
          </cell>
          <cell r="F316">
            <v>7</v>
          </cell>
          <cell r="G316" t="str">
            <v>ZET04</v>
          </cell>
          <cell r="H316" t="str">
            <v>GRDF</v>
          </cell>
        </row>
        <row r="317">
          <cell r="B317" t="str">
            <v>GD0195</v>
          </cell>
          <cell r="C317" t="str">
            <v>IS-SUR-TILLE</v>
          </cell>
          <cell r="D317" t="str">
            <v>21473001</v>
          </cell>
          <cell r="E317" t="str">
            <v>DIJON-LONGVIC</v>
          </cell>
          <cell r="F317">
            <v>10</v>
          </cell>
          <cell r="G317" t="str">
            <v>ZET04</v>
          </cell>
          <cell r="H317" t="str">
            <v>GRDF</v>
          </cell>
        </row>
        <row r="318">
          <cell r="B318" t="str">
            <v>GD0201</v>
          </cell>
          <cell r="C318" t="str">
            <v>CHALON-SUR-SAONE</v>
          </cell>
          <cell r="D318" t="str">
            <v>21473001</v>
          </cell>
          <cell r="E318" t="str">
            <v>DIJON-LONGVIC</v>
          </cell>
          <cell r="F318">
            <v>1</v>
          </cell>
          <cell r="G318" t="str">
            <v>ZET04</v>
          </cell>
          <cell r="H318" t="str">
            <v>GRDF</v>
          </cell>
        </row>
        <row r="319">
          <cell r="B319" t="str">
            <v>GD0230</v>
          </cell>
          <cell r="C319" t="str">
            <v>SELONGEY</v>
          </cell>
          <cell r="D319" t="str">
            <v>21473001</v>
          </cell>
          <cell r="E319" t="str">
            <v>DIJON-LONGVIC</v>
          </cell>
          <cell r="F319">
            <v>0</v>
          </cell>
          <cell r="G319" t="str">
            <v>ZET04</v>
          </cell>
          <cell r="H319" t="str">
            <v>GRDF</v>
          </cell>
        </row>
        <row r="320">
          <cell r="B320" t="str">
            <v>GD0193</v>
          </cell>
          <cell r="C320" t="str">
            <v>SEMUR-EN-AUXOIS</v>
          </cell>
          <cell r="D320" t="str">
            <v>21473001</v>
          </cell>
          <cell r="E320" t="str">
            <v>DIJON-LONGVIC</v>
          </cell>
          <cell r="F320">
            <v>8</v>
          </cell>
          <cell r="G320" t="str">
            <v>ZET04</v>
          </cell>
          <cell r="H320" t="str">
            <v>GRDF</v>
          </cell>
        </row>
        <row r="321">
          <cell r="B321" t="str">
            <v>GD0229</v>
          </cell>
          <cell r="C321" t="str">
            <v>SOIRANS</v>
          </cell>
          <cell r="D321" t="str">
            <v>21473001</v>
          </cell>
          <cell r="E321" t="str">
            <v>DIJON-LONGVIC</v>
          </cell>
          <cell r="F321">
            <v>1</v>
          </cell>
          <cell r="G321" t="str">
            <v>ZET04</v>
          </cell>
          <cell r="H321" t="str">
            <v>GRDF</v>
          </cell>
        </row>
        <row r="322">
          <cell r="B322" t="str">
            <v>GD0270</v>
          </cell>
          <cell r="C322" t="str">
            <v>DINAN</v>
          </cell>
          <cell r="D322" t="str">
            <v>35228001</v>
          </cell>
          <cell r="E322" t="str">
            <v>DINARD-LE-PLEURTUIT</v>
          </cell>
          <cell r="F322">
            <v>4</v>
          </cell>
          <cell r="G322" t="str">
            <v>ZET04</v>
          </cell>
          <cell r="H322" t="str">
            <v>GRDF</v>
          </cell>
        </row>
        <row r="323">
          <cell r="B323" t="str">
            <v>GD0259</v>
          </cell>
          <cell r="C323" t="str">
            <v>BEGARD</v>
          </cell>
          <cell r="D323" t="str">
            <v>35228001</v>
          </cell>
          <cell r="E323" t="str">
            <v>DINARD-LE-PLEURTUIT</v>
          </cell>
          <cell r="F323">
            <v>10</v>
          </cell>
          <cell r="G323" t="str">
            <v>ZET04</v>
          </cell>
          <cell r="H323" t="str">
            <v>GRDF</v>
          </cell>
        </row>
        <row r="324">
          <cell r="B324" t="str">
            <v>GD0263</v>
          </cell>
          <cell r="C324" t="str">
            <v>SAINT-BRIEUC</v>
          </cell>
          <cell r="D324" t="str">
            <v>35228001</v>
          </cell>
          <cell r="E324" t="str">
            <v>DINARD-LE-PLEURTUIT</v>
          </cell>
          <cell r="F324">
            <v>6</v>
          </cell>
          <cell r="G324" t="str">
            <v>ZET04</v>
          </cell>
          <cell r="H324" t="str">
            <v>GRDF</v>
          </cell>
        </row>
        <row r="325">
          <cell r="B325" t="str">
            <v>GD0271</v>
          </cell>
          <cell r="C325" t="str">
            <v>CREHEN</v>
          </cell>
          <cell r="D325" t="str">
            <v>35228001</v>
          </cell>
          <cell r="E325" t="str">
            <v>DINARD-LE-PLEURTUIT</v>
          </cell>
          <cell r="F325">
            <v>9</v>
          </cell>
          <cell r="G325" t="str">
            <v>ZET04</v>
          </cell>
          <cell r="H325" t="str">
            <v>GRDF</v>
          </cell>
        </row>
        <row r="326">
          <cell r="B326" t="str">
            <v>GD0258</v>
          </cell>
          <cell r="C326" t="str">
            <v>LANNION</v>
          </cell>
          <cell r="D326" t="str">
            <v>35228001</v>
          </cell>
          <cell r="E326" t="str">
            <v>DINARD-LE-PLEURTUIT</v>
          </cell>
          <cell r="F326">
            <v>8</v>
          </cell>
          <cell r="G326" t="str">
            <v>ZET04</v>
          </cell>
          <cell r="H326" t="str">
            <v>GRDF</v>
          </cell>
        </row>
        <row r="327">
          <cell r="B327" t="str">
            <v>GD0262</v>
          </cell>
          <cell r="C327" t="str">
            <v>CHATELAUDREN</v>
          </cell>
          <cell r="D327" t="str">
            <v>35228001</v>
          </cell>
          <cell r="E327" t="str">
            <v>DINARD-LE-PLEURTUIT</v>
          </cell>
          <cell r="F327">
            <v>8</v>
          </cell>
          <cell r="G327" t="str">
            <v>ZET04</v>
          </cell>
          <cell r="H327" t="str">
            <v>GRDF</v>
          </cell>
        </row>
        <row r="328">
          <cell r="B328" t="str">
            <v>GD0269</v>
          </cell>
          <cell r="C328" t="str">
            <v>PLENEE-JUGON</v>
          </cell>
          <cell r="D328" t="str">
            <v>35228001</v>
          </cell>
          <cell r="E328" t="str">
            <v>DINARD-LE-PLEURTUIT</v>
          </cell>
          <cell r="F328">
            <v>5</v>
          </cell>
          <cell r="G328" t="str">
            <v>ZET04</v>
          </cell>
          <cell r="H328" t="str">
            <v>GRDF</v>
          </cell>
        </row>
        <row r="329">
          <cell r="B329" t="str">
            <v>GD0261</v>
          </cell>
          <cell r="C329" t="str">
            <v>GUINGAMP</v>
          </cell>
          <cell r="D329" t="str">
            <v>35228001</v>
          </cell>
          <cell r="E329" t="str">
            <v>DINARD-LE-PLEURTUIT</v>
          </cell>
          <cell r="F329">
            <v>7</v>
          </cell>
          <cell r="G329" t="str">
            <v>ZET04</v>
          </cell>
          <cell r="H329" t="str">
            <v>GRDF</v>
          </cell>
        </row>
        <row r="330">
          <cell r="B330" t="str">
            <v>GD0268</v>
          </cell>
          <cell r="C330" t="str">
            <v>LAMBALLE</v>
          </cell>
          <cell r="D330" t="str">
            <v>35228001</v>
          </cell>
          <cell r="E330" t="str">
            <v>DINARD-LE-PLEURTUIT</v>
          </cell>
          <cell r="F330">
            <v>7</v>
          </cell>
          <cell r="G330" t="str">
            <v>ZET04</v>
          </cell>
          <cell r="H330" t="str">
            <v>GRDF</v>
          </cell>
        </row>
        <row r="331">
          <cell r="B331" t="str">
            <v>GD0265</v>
          </cell>
          <cell r="C331" t="str">
            <v>LOUDEAC</v>
          </cell>
          <cell r="D331" t="str">
            <v>35228001</v>
          </cell>
          <cell r="E331" t="str">
            <v>DINARD-LE-PLEURTUIT</v>
          </cell>
          <cell r="F331">
            <v>7</v>
          </cell>
          <cell r="G331" t="str">
            <v>ZET04</v>
          </cell>
          <cell r="H331" t="str">
            <v>GRDF</v>
          </cell>
        </row>
        <row r="332">
          <cell r="B332" t="str">
            <v>GD0260</v>
          </cell>
          <cell r="C332" t="str">
            <v>PAIMPOL</v>
          </cell>
          <cell r="D332" t="str">
            <v>35228001</v>
          </cell>
          <cell r="E332" t="str">
            <v>DINARD-LE-PLEURTUIT</v>
          </cell>
          <cell r="F332">
            <v>10</v>
          </cell>
          <cell r="G332" t="str">
            <v>ZET04</v>
          </cell>
          <cell r="H332" t="str">
            <v>GRDF</v>
          </cell>
        </row>
        <row r="333">
          <cell r="B333" t="str">
            <v>GD0264</v>
          </cell>
          <cell r="C333" t="str">
            <v>PLEMET</v>
          </cell>
          <cell r="D333" t="str">
            <v>35228001</v>
          </cell>
          <cell r="E333" t="str">
            <v>DINARD-LE-PLEURTUIT</v>
          </cell>
          <cell r="F333">
            <v>10</v>
          </cell>
          <cell r="G333" t="str">
            <v>ZET04</v>
          </cell>
          <cell r="H333" t="str">
            <v>GRDF</v>
          </cell>
        </row>
        <row r="334">
          <cell r="B334" t="str">
            <v>VO0001</v>
          </cell>
          <cell r="C334" t="str">
            <v>PLEUDIHEN</v>
          </cell>
          <cell r="D334" t="str">
            <v>35228001</v>
          </cell>
          <cell r="E334" t="str">
            <v>DINARD-LE-PLEURTUIT</v>
          </cell>
          <cell r="F334">
            <v>5</v>
          </cell>
          <cell r="G334" t="str">
            <v>ZET04</v>
          </cell>
          <cell r="H334" t="str">
            <v>GRDF</v>
          </cell>
        </row>
        <row r="335">
          <cell r="B335" t="str">
            <v>AZ0007</v>
          </cell>
          <cell r="C335" t="str">
            <v>PLOUEC-DU-TRIEUX</v>
          </cell>
          <cell r="D335" t="str">
            <v>35228001</v>
          </cell>
          <cell r="E335" t="str">
            <v>DINARD-LE-PLEURTUIT</v>
          </cell>
          <cell r="F335">
            <v>10</v>
          </cell>
          <cell r="G335" t="str">
            <v>ZET04</v>
          </cell>
          <cell r="H335" t="str">
            <v>GRDF</v>
          </cell>
        </row>
        <row r="336">
          <cell r="B336" t="str">
            <v>GD0257</v>
          </cell>
          <cell r="C336" t="str">
            <v>CARHAIX-PLOUGUER</v>
          </cell>
          <cell r="D336" t="str">
            <v>35228001</v>
          </cell>
          <cell r="E336" t="str">
            <v>DINARD-LE-PLEURTUIT</v>
          </cell>
          <cell r="F336">
            <v>10</v>
          </cell>
          <cell r="G336" t="str">
            <v>ZET04</v>
          </cell>
          <cell r="H336" t="str">
            <v>GRDF</v>
          </cell>
        </row>
        <row r="337">
          <cell r="B337" t="str">
            <v>AZ0006</v>
          </cell>
          <cell r="C337" t="str">
            <v>TRELEVERN</v>
          </cell>
          <cell r="D337" t="str">
            <v>35228001</v>
          </cell>
          <cell r="E337" t="str">
            <v>DINARD-LE-PLEURTUIT</v>
          </cell>
          <cell r="F337">
            <v>8</v>
          </cell>
          <cell r="G337" t="str">
            <v>ZET04</v>
          </cell>
          <cell r="H337" t="str">
            <v>GRDF</v>
          </cell>
        </row>
        <row r="338">
          <cell r="B338" t="str">
            <v>GD0437</v>
          </cell>
          <cell r="C338" t="str">
            <v>AHUN</v>
          </cell>
          <cell r="D338" t="str">
            <v>18033001</v>
          </cell>
          <cell r="E338" t="str">
            <v>BOURGES</v>
          </cell>
          <cell r="F338">
            <v>10</v>
          </cell>
          <cell r="G338" t="str">
            <v>ZET04</v>
          </cell>
          <cell r="H338" t="str">
            <v>GRDF</v>
          </cell>
        </row>
        <row r="339">
          <cell r="B339" t="str">
            <v>GD0439</v>
          </cell>
          <cell r="C339" t="str">
            <v>AJAIN</v>
          </cell>
          <cell r="D339" t="str">
            <v>18033001</v>
          </cell>
          <cell r="E339" t="str">
            <v>BOURGES</v>
          </cell>
          <cell r="F339">
            <v>7</v>
          </cell>
          <cell r="G339" t="str">
            <v>ZET04</v>
          </cell>
          <cell r="H339" t="str">
            <v>GRDF</v>
          </cell>
        </row>
        <row r="340">
          <cell r="B340" t="str">
            <v>GD0435</v>
          </cell>
          <cell r="C340" t="str">
            <v>AUBUSSON</v>
          </cell>
          <cell r="D340" t="str">
            <v>18033001</v>
          </cell>
          <cell r="E340" t="str">
            <v>BOURGES</v>
          </cell>
          <cell r="F340">
            <v>10</v>
          </cell>
          <cell r="G340" t="str">
            <v>ZET04</v>
          </cell>
          <cell r="H340" t="str">
            <v>GRDF</v>
          </cell>
        </row>
        <row r="341">
          <cell r="B341" t="str">
            <v>GD0440</v>
          </cell>
          <cell r="C341" t="str">
            <v>BONNAT</v>
          </cell>
          <cell r="D341" t="str">
            <v>18033001</v>
          </cell>
          <cell r="E341" t="str">
            <v>BOURGES</v>
          </cell>
          <cell r="F341">
            <v>2</v>
          </cell>
          <cell r="G341" t="str">
            <v>ZET04</v>
          </cell>
          <cell r="H341" t="str">
            <v>GRDF</v>
          </cell>
        </row>
        <row r="342">
          <cell r="B342" t="str">
            <v>GD0442</v>
          </cell>
          <cell r="C342" t="str">
            <v>BOUSSAC</v>
          </cell>
          <cell r="D342" t="str">
            <v>18033001</v>
          </cell>
          <cell r="E342" t="str">
            <v>BOURGES</v>
          </cell>
          <cell r="F342">
            <v>0</v>
          </cell>
          <cell r="G342" t="str">
            <v>ZET04</v>
          </cell>
          <cell r="H342" t="str">
            <v>GRDF</v>
          </cell>
        </row>
        <row r="343">
          <cell r="B343" t="str">
            <v>GD0441</v>
          </cell>
          <cell r="C343" t="str">
            <v>GENOUILLAC</v>
          </cell>
          <cell r="D343" t="str">
            <v>18033001</v>
          </cell>
          <cell r="E343" t="str">
            <v>BOURGES</v>
          </cell>
          <cell r="F343">
            <v>1</v>
          </cell>
          <cell r="G343" t="str">
            <v>ZET04</v>
          </cell>
          <cell r="H343" t="str">
            <v>GRDF</v>
          </cell>
        </row>
        <row r="344">
          <cell r="B344" t="str">
            <v>GD0438</v>
          </cell>
          <cell r="C344" t="str">
            <v>GUERET</v>
          </cell>
          <cell r="D344" t="str">
            <v>18033001</v>
          </cell>
          <cell r="E344" t="str">
            <v>BOURGES</v>
          </cell>
          <cell r="F344">
            <v>5</v>
          </cell>
          <cell r="G344" t="str">
            <v>ZET04</v>
          </cell>
          <cell r="H344" t="str">
            <v>GRDF</v>
          </cell>
        </row>
        <row r="345">
          <cell r="B345" t="str">
            <v>GD0736</v>
          </cell>
          <cell r="C345" t="str">
            <v>ARGENTON-SUR-CREUSE</v>
          </cell>
          <cell r="D345" t="str">
            <v>18033001</v>
          </cell>
          <cell r="E345" t="str">
            <v>BOURGES</v>
          </cell>
          <cell r="F345">
            <v>0</v>
          </cell>
          <cell r="G345" t="str">
            <v>ZET04</v>
          </cell>
          <cell r="H345" t="str">
            <v>GRDF</v>
          </cell>
        </row>
        <row r="346">
          <cell r="B346" t="str">
            <v>GD0434</v>
          </cell>
          <cell r="C346" t="str">
            <v>LA SOUTERRAINE</v>
          </cell>
          <cell r="D346" t="str">
            <v>18033001</v>
          </cell>
          <cell r="E346" t="str">
            <v>BOURGES</v>
          </cell>
          <cell r="F346">
            <v>9</v>
          </cell>
          <cell r="G346" t="str">
            <v>ZET04</v>
          </cell>
          <cell r="H346" t="str">
            <v>GRDF</v>
          </cell>
        </row>
        <row r="347">
          <cell r="B347" t="str">
            <v>GD0076</v>
          </cell>
          <cell r="C347" t="str">
            <v>AGONAC</v>
          </cell>
          <cell r="D347" t="str">
            <v>47091001</v>
          </cell>
          <cell r="E347" t="str">
            <v>AGEN</v>
          </cell>
          <cell r="F347">
            <v>9</v>
          </cell>
          <cell r="G347" t="str">
            <v>ZET04</v>
          </cell>
          <cell r="H347" t="str">
            <v>GRDF</v>
          </cell>
        </row>
        <row r="348">
          <cell r="B348" t="str">
            <v>GD0078</v>
          </cell>
          <cell r="C348" t="str">
            <v>PERIGUEUX</v>
          </cell>
          <cell r="D348" t="str">
            <v>47091001</v>
          </cell>
          <cell r="E348" t="str">
            <v>AGEN</v>
          </cell>
          <cell r="F348">
            <v>1</v>
          </cell>
          <cell r="G348" t="str">
            <v>ZET04</v>
          </cell>
          <cell r="H348" t="str">
            <v>GRDF</v>
          </cell>
        </row>
        <row r="349">
          <cell r="B349" t="str">
            <v>GD0079</v>
          </cell>
          <cell r="C349" t="str">
            <v>MONTIGNAC</v>
          </cell>
          <cell r="D349" t="str">
            <v>47091001</v>
          </cell>
          <cell r="E349" t="str">
            <v>AGEN</v>
          </cell>
          <cell r="F349">
            <v>5</v>
          </cell>
          <cell r="G349" t="str">
            <v>ZET04</v>
          </cell>
          <cell r="H349" t="str">
            <v>GRDF</v>
          </cell>
        </row>
        <row r="350">
          <cell r="B350" t="str">
            <v>GD0074</v>
          </cell>
          <cell r="C350" t="str">
            <v>LE LARDIN-SAINT-LAZARE</v>
          </cell>
          <cell r="D350" t="str">
            <v>47091001</v>
          </cell>
          <cell r="E350" t="str">
            <v>AGEN</v>
          </cell>
          <cell r="F350">
            <v>2</v>
          </cell>
          <cell r="G350" t="str">
            <v>ZET04</v>
          </cell>
          <cell r="H350" t="str">
            <v>GRDF</v>
          </cell>
        </row>
        <row r="351">
          <cell r="B351" t="str">
            <v>GD0085</v>
          </cell>
          <cell r="C351" t="str">
            <v>BERGERAC</v>
          </cell>
          <cell r="D351" t="str">
            <v>47091001</v>
          </cell>
          <cell r="E351" t="str">
            <v>AGEN</v>
          </cell>
          <cell r="F351">
            <v>3</v>
          </cell>
          <cell r="G351" t="str">
            <v>ZET04</v>
          </cell>
          <cell r="H351" t="str">
            <v>GRDF</v>
          </cell>
        </row>
        <row r="352">
          <cell r="B352" t="str">
            <v>GD0075</v>
          </cell>
          <cell r="C352" t="str">
            <v>THIVIERS</v>
          </cell>
          <cell r="D352" t="str">
            <v>47091001</v>
          </cell>
          <cell r="E352" t="str">
            <v>AGEN</v>
          </cell>
          <cell r="F352">
            <v>10</v>
          </cell>
          <cell r="G352" t="str">
            <v>ZET04</v>
          </cell>
          <cell r="H352" t="str">
            <v>GRDF</v>
          </cell>
        </row>
        <row r="353">
          <cell r="B353" t="str">
            <v>GD0071</v>
          </cell>
          <cell r="C353" t="str">
            <v>NONTRON</v>
          </cell>
          <cell r="D353" t="str">
            <v>47091001</v>
          </cell>
          <cell r="E353" t="str">
            <v>AGEN</v>
          </cell>
          <cell r="F353">
            <v>10</v>
          </cell>
          <cell r="G353" t="str">
            <v>ZET04</v>
          </cell>
          <cell r="H353" t="str">
            <v>GRDF</v>
          </cell>
        </row>
        <row r="354">
          <cell r="B354" t="str">
            <v>GD0080</v>
          </cell>
          <cell r="C354" t="str">
            <v>SARLAT-LA-CANEDA</v>
          </cell>
          <cell r="D354" t="str">
            <v>47091001</v>
          </cell>
          <cell r="E354" t="str">
            <v>AGEN</v>
          </cell>
          <cell r="F354">
            <v>10</v>
          </cell>
          <cell r="G354" t="str">
            <v>ZET04</v>
          </cell>
          <cell r="H354" t="str">
            <v>GRDF</v>
          </cell>
        </row>
        <row r="355">
          <cell r="B355" t="str">
            <v>GD0077</v>
          </cell>
          <cell r="C355" t="str">
            <v>CHATEAU-L'EVEQUE</v>
          </cell>
          <cell r="D355" t="str">
            <v>47091001</v>
          </cell>
          <cell r="E355" t="str">
            <v>AGEN</v>
          </cell>
          <cell r="F355">
            <v>4</v>
          </cell>
          <cell r="G355" t="str">
            <v>ZET04</v>
          </cell>
          <cell r="H355" t="str">
            <v>GRDF</v>
          </cell>
        </row>
        <row r="356">
          <cell r="B356" t="str">
            <v>GD0084</v>
          </cell>
          <cell r="C356" t="str">
            <v>SAINTE-FOY-LA-GRANDE</v>
          </cell>
          <cell r="D356" t="str">
            <v>47091001</v>
          </cell>
          <cell r="E356" t="str">
            <v>AGEN</v>
          </cell>
          <cell r="F356">
            <v>1</v>
          </cell>
          <cell r="G356" t="str">
            <v>ZET04</v>
          </cell>
          <cell r="H356" t="str">
            <v>GRDF</v>
          </cell>
        </row>
        <row r="357">
          <cell r="B357" t="str">
            <v>GD0081</v>
          </cell>
          <cell r="C357" t="str">
            <v>VILLEFRANCHE-DE-LONCHAT</v>
          </cell>
          <cell r="D357" t="str">
            <v>47091001</v>
          </cell>
          <cell r="E357" t="str">
            <v>AGEN</v>
          </cell>
          <cell r="F357">
            <v>0</v>
          </cell>
          <cell r="G357" t="str">
            <v>ZET04</v>
          </cell>
          <cell r="H357" t="str">
            <v>GRDF</v>
          </cell>
        </row>
        <row r="358">
          <cell r="B358" t="str">
            <v>GD0072</v>
          </cell>
          <cell r="C358" t="str">
            <v>LA ROCHE-CHALAIS</v>
          </cell>
          <cell r="D358" t="str">
            <v>47091001</v>
          </cell>
          <cell r="E358" t="str">
            <v>AGEN</v>
          </cell>
          <cell r="F358">
            <v>8</v>
          </cell>
          <cell r="G358" t="str">
            <v>ZET04</v>
          </cell>
          <cell r="H358" t="str">
            <v>GRDF</v>
          </cell>
        </row>
        <row r="359">
          <cell r="B359" t="str">
            <v>GD0073</v>
          </cell>
          <cell r="C359" t="str">
            <v>SAINT-AULAYE</v>
          </cell>
          <cell r="D359" t="str">
            <v>47091001</v>
          </cell>
          <cell r="E359" t="str">
            <v>AGEN</v>
          </cell>
          <cell r="F359">
            <v>1</v>
          </cell>
          <cell r="G359" t="str">
            <v>ZET04</v>
          </cell>
          <cell r="H359" t="str">
            <v>GRDF</v>
          </cell>
        </row>
        <row r="360">
          <cell r="B360" t="str">
            <v>GD0029</v>
          </cell>
          <cell r="C360" t="str">
            <v>BELFORT</v>
          </cell>
          <cell r="D360" t="str">
            <v>70473001</v>
          </cell>
          <cell r="E360" t="str">
            <v>LUXEUIL</v>
          </cell>
          <cell r="F360">
            <v>4</v>
          </cell>
          <cell r="G360" t="str">
            <v>ZET04</v>
          </cell>
          <cell r="H360" t="str">
            <v>GRDF</v>
          </cell>
        </row>
        <row r="361">
          <cell r="B361" t="str">
            <v>GD0061</v>
          </cell>
          <cell r="C361" t="str">
            <v>BESANCON</v>
          </cell>
          <cell r="D361" t="str">
            <v>25056001</v>
          </cell>
          <cell r="E361" t="str">
            <v>BESANCON</v>
          </cell>
          <cell r="F361">
            <v>7</v>
          </cell>
          <cell r="G361" t="str">
            <v>ZET04</v>
          </cell>
          <cell r="H361" t="str">
            <v>GRDF</v>
          </cell>
        </row>
        <row r="362">
          <cell r="B362" t="str">
            <v>GD0034</v>
          </cell>
          <cell r="C362" t="str">
            <v>BAUME-LES-DAMES</v>
          </cell>
          <cell r="D362" t="str">
            <v>70473001</v>
          </cell>
          <cell r="E362" t="str">
            <v>LUXEUIL</v>
          </cell>
          <cell r="F362">
            <v>10</v>
          </cell>
          <cell r="G362" t="str">
            <v>ZET04</v>
          </cell>
          <cell r="H362" t="str">
            <v>GRDF</v>
          </cell>
        </row>
        <row r="363">
          <cell r="B363" t="str">
            <v>GD0032</v>
          </cell>
          <cell r="C363" t="str">
            <v>PONT-DE-ROIDE</v>
          </cell>
          <cell r="D363" t="str">
            <v>70473001</v>
          </cell>
          <cell r="E363" t="str">
            <v>LUXEUIL</v>
          </cell>
          <cell r="F363">
            <v>10</v>
          </cell>
          <cell r="G363" t="str">
            <v>ZET04</v>
          </cell>
          <cell r="H363" t="str">
            <v>GRDF</v>
          </cell>
        </row>
        <row r="364">
          <cell r="B364" t="str">
            <v>GD0052</v>
          </cell>
          <cell r="C364" t="str">
            <v>MORTEAU</v>
          </cell>
          <cell r="D364" t="str">
            <v>25056001</v>
          </cell>
          <cell r="E364" t="str">
            <v>BESANCON</v>
          </cell>
          <cell r="F364">
            <v>10</v>
          </cell>
          <cell r="G364" t="str">
            <v>ZET04</v>
          </cell>
          <cell r="H364" t="str">
            <v>GRDF</v>
          </cell>
        </row>
        <row r="365">
          <cell r="B365" t="str">
            <v>GD0060</v>
          </cell>
          <cell r="C365" t="str">
            <v>FRANOIS</v>
          </cell>
          <cell r="D365" t="str">
            <v>25056001</v>
          </cell>
          <cell r="E365" t="str">
            <v>BESANCON</v>
          </cell>
          <cell r="F365">
            <v>6</v>
          </cell>
          <cell r="G365" t="str">
            <v>ZET04</v>
          </cell>
          <cell r="H365" t="str">
            <v>GRDF</v>
          </cell>
        </row>
        <row r="366">
          <cell r="B366" t="str">
            <v>GD0053</v>
          </cell>
          <cell r="C366" t="str">
            <v>PONTARLIER</v>
          </cell>
          <cell r="D366" t="str">
            <v>25056001</v>
          </cell>
          <cell r="E366" t="str">
            <v>BESANCON</v>
          </cell>
          <cell r="F366">
            <v>10</v>
          </cell>
          <cell r="G366" t="str">
            <v>ZET04</v>
          </cell>
          <cell r="H366" t="str">
            <v>GRDF</v>
          </cell>
        </row>
        <row r="367">
          <cell r="B367" t="str">
            <v>GD0058</v>
          </cell>
          <cell r="C367" t="str">
            <v>SAINT-VIT</v>
          </cell>
          <cell r="D367" t="str">
            <v>25056001</v>
          </cell>
          <cell r="E367" t="str">
            <v>BESANCON</v>
          </cell>
          <cell r="F367">
            <v>8</v>
          </cell>
          <cell r="G367" t="str">
            <v>ZET04</v>
          </cell>
          <cell r="H367" t="str">
            <v>GRDF</v>
          </cell>
        </row>
        <row r="368">
          <cell r="B368" t="str">
            <v>GD0124</v>
          </cell>
          <cell r="C368" t="str">
            <v>ALBON</v>
          </cell>
          <cell r="D368" t="str">
            <v>26198001</v>
          </cell>
          <cell r="E368" t="str">
            <v>MONTELIMAR</v>
          </cell>
          <cell r="F368">
            <v>4</v>
          </cell>
          <cell r="G368" t="str">
            <v>ZET04</v>
          </cell>
          <cell r="H368" t="str">
            <v>GRDF</v>
          </cell>
        </row>
        <row r="369">
          <cell r="B369" t="str">
            <v>GD0114</v>
          </cell>
          <cell r="C369" t="str">
            <v>ALIXAN</v>
          </cell>
          <cell r="D369" t="str">
            <v>26198001</v>
          </cell>
          <cell r="E369" t="str">
            <v>MONTELIMAR</v>
          </cell>
          <cell r="F369">
            <v>10</v>
          </cell>
          <cell r="G369" t="str">
            <v>ZET04</v>
          </cell>
          <cell r="H369" t="str">
            <v>GRDF</v>
          </cell>
        </row>
        <row r="370">
          <cell r="B370" t="str">
            <v>GD0113</v>
          </cell>
          <cell r="C370" t="str">
            <v>CREST</v>
          </cell>
          <cell r="D370" t="str">
            <v>26198001</v>
          </cell>
          <cell r="E370" t="str">
            <v>MONTELIMAR</v>
          </cell>
          <cell r="F370">
            <v>1</v>
          </cell>
          <cell r="G370" t="str">
            <v>ZET04</v>
          </cell>
          <cell r="H370" t="str">
            <v>GRDF</v>
          </cell>
        </row>
        <row r="371">
          <cell r="B371" t="str">
            <v>GD0122</v>
          </cell>
          <cell r="C371" t="str">
            <v>ANDANCETTE</v>
          </cell>
          <cell r="D371" t="str">
            <v>26198001</v>
          </cell>
          <cell r="E371" t="str">
            <v>MONTELIMAR</v>
          </cell>
          <cell r="F371">
            <v>9</v>
          </cell>
          <cell r="G371" t="str">
            <v>ZET04</v>
          </cell>
          <cell r="H371" t="str">
            <v>GRDF</v>
          </cell>
        </row>
        <row r="372">
          <cell r="B372" t="str">
            <v>GD0123</v>
          </cell>
          <cell r="C372" t="str">
            <v>SAINT-RAMBERT-D'ALBON</v>
          </cell>
          <cell r="D372" t="str">
            <v>26198001</v>
          </cell>
          <cell r="E372" t="str">
            <v>MONTELIMAR</v>
          </cell>
          <cell r="F372">
            <v>5</v>
          </cell>
          <cell r="G372" t="str">
            <v>ZET04</v>
          </cell>
          <cell r="H372" t="str">
            <v>GRDF</v>
          </cell>
        </row>
        <row r="373">
          <cell r="B373" t="str">
            <v>GD0116</v>
          </cell>
          <cell r="C373" t="str">
            <v>ROMANS-SUR-ISERE</v>
          </cell>
          <cell r="D373" t="str">
            <v>26198001</v>
          </cell>
          <cell r="E373" t="str">
            <v>MONTELIMAR</v>
          </cell>
          <cell r="F373">
            <v>1</v>
          </cell>
          <cell r="G373" t="str">
            <v>ZET04</v>
          </cell>
          <cell r="H373" t="str">
            <v>GRDF</v>
          </cell>
        </row>
        <row r="374">
          <cell r="B374" t="str">
            <v>GD0110</v>
          </cell>
          <cell r="C374" t="str">
            <v>ESPELUCHE</v>
          </cell>
          <cell r="D374" t="str">
            <v>26198001</v>
          </cell>
          <cell r="E374" t="str">
            <v>MONTELIMAR</v>
          </cell>
          <cell r="F374">
            <v>2</v>
          </cell>
          <cell r="G374" t="str">
            <v>ZET04</v>
          </cell>
          <cell r="H374" t="str">
            <v>GRDF</v>
          </cell>
        </row>
        <row r="375">
          <cell r="B375" t="str">
            <v>GD0120</v>
          </cell>
          <cell r="C375" t="str">
            <v>LA MOTTE-DE-GALAURE</v>
          </cell>
          <cell r="D375" t="str">
            <v>26198001</v>
          </cell>
          <cell r="E375" t="str">
            <v>MONTELIMAR</v>
          </cell>
          <cell r="F375">
            <v>2</v>
          </cell>
          <cell r="G375" t="str">
            <v>ZET04</v>
          </cell>
          <cell r="H375" t="str">
            <v>GRDF</v>
          </cell>
        </row>
        <row r="376">
          <cell r="B376" t="str">
            <v>GD0107</v>
          </cell>
          <cell r="C376" t="str">
            <v>NYONS</v>
          </cell>
          <cell r="D376" t="str">
            <v>26198001</v>
          </cell>
          <cell r="E376" t="str">
            <v>MONTELIMAR</v>
          </cell>
          <cell r="F376">
            <v>10</v>
          </cell>
          <cell r="G376" t="str">
            <v>ZET04</v>
          </cell>
          <cell r="H376" t="str">
            <v>GRDF</v>
          </cell>
        </row>
        <row r="377">
          <cell r="B377" t="str">
            <v>GD0119</v>
          </cell>
          <cell r="C377" t="str">
            <v>SAINT-UZE</v>
          </cell>
          <cell r="D377" t="str">
            <v>26198001</v>
          </cell>
          <cell r="E377" t="str">
            <v>MONTELIMAR</v>
          </cell>
          <cell r="F377">
            <v>3</v>
          </cell>
          <cell r="G377" t="str">
            <v>ZET04</v>
          </cell>
          <cell r="H377" t="str">
            <v>GRDF</v>
          </cell>
        </row>
        <row r="378">
          <cell r="B378" t="str">
            <v>GD0621</v>
          </cell>
          <cell r="C378" t="str">
            <v>ROUEN</v>
          </cell>
          <cell r="D378" t="str">
            <v>76116001</v>
          </cell>
          <cell r="E378" t="str">
            <v>ROUEN-BOOS</v>
          </cell>
          <cell r="F378">
            <v>1</v>
          </cell>
          <cell r="G378" t="str">
            <v>ZET04</v>
          </cell>
          <cell r="H378" t="str">
            <v>GRDF</v>
          </cell>
        </row>
        <row r="379">
          <cell r="B379" t="str">
            <v>GD0630</v>
          </cell>
          <cell r="C379" t="str">
            <v>PACY-SUR-EURE</v>
          </cell>
          <cell r="D379" t="str">
            <v>76116001</v>
          </cell>
          <cell r="E379" t="str">
            <v>ROUEN-BOOS</v>
          </cell>
          <cell r="F379">
            <v>1</v>
          </cell>
          <cell r="G379" t="str">
            <v>ZET04</v>
          </cell>
          <cell r="H379" t="str">
            <v>GRDF</v>
          </cell>
        </row>
        <row r="380">
          <cell r="B380" t="str">
            <v>GD0616</v>
          </cell>
          <cell r="C380" t="str">
            <v>LES ANDELYS</v>
          </cell>
          <cell r="D380" t="str">
            <v>76116001</v>
          </cell>
          <cell r="E380" t="str">
            <v>ROUEN-BOOS</v>
          </cell>
          <cell r="F380">
            <v>7</v>
          </cell>
          <cell r="G380" t="str">
            <v>ZET04</v>
          </cell>
          <cell r="H380" t="str">
            <v>GRDF</v>
          </cell>
        </row>
        <row r="381">
          <cell r="B381" t="str">
            <v>GD0617</v>
          </cell>
          <cell r="C381" t="str">
            <v>EVREUX</v>
          </cell>
          <cell r="D381" t="str">
            <v>76116001</v>
          </cell>
          <cell r="E381" t="str">
            <v>ROUEN-BOOS</v>
          </cell>
          <cell r="F381">
            <v>2</v>
          </cell>
          <cell r="G381" t="str">
            <v>ZET04</v>
          </cell>
          <cell r="H381" t="str">
            <v>GRDF</v>
          </cell>
        </row>
        <row r="382">
          <cell r="B382" t="str">
            <v>GD0615</v>
          </cell>
          <cell r="C382" t="str">
            <v>GAILLON</v>
          </cell>
          <cell r="D382" t="str">
            <v>76116001</v>
          </cell>
          <cell r="E382" t="str">
            <v>ROUEN-BOOS</v>
          </cell>
          <cell r="F382">
            <v>2</v>
          </cell>
          <cell r="G382" t="str">
            <v>ZET04</v>
          </cell>
          <cell r="H382" t="str">
            <v>GRDF</v>
          </cell>
        </row>
        <row r="383">
          <cell r="B383" t="str">
            <v>GD0641</v>
          </cell>
          <cell r="C383" t="str">
            <v>FONTAINE-HEUDEBOURG</v>
          </cell>
          <cell r="D383" t="str">
            <v>76116001</v>
          </cell>
          <cell r="E383" t="str">
            <v>ROUEN-BOOS</v>
          </cell>
          <cell r="F383">
            <v>0</v>
          </cell>
          <cell r="G383" t="str">
            <v>ZET04</v>
          </cell>
          <cell r="H383" t="str">
            <v>GRDF</v>
          </cell>
        </row>
        <row r="384">
          <cell r="B384" t="str">
            <v>GD0610</v>
          </cell>
          <cell r="C384" t="str">
            <v>MANDRES</v>
          </cell>
          <cell r="D384" t="str">
            <v>76116001</v>
          </cell>
          <cell r="E384" t="str">
            <v>ROUEN-BOOS</v>
          </cell>
          <cell r="F384">
            <v>6</v>
          </cell>
          <cell r="G384" t="str">
            <v>ZET04</v>
          </cell>
          <cell r="H384" t="str">
            <v>GRDF</v>
          </cell>
        </row>
        <row r="385">
          <cell r="B385" t="str">
            <v>GD0620</v>
          </cell>
          <cell r="C385" t="str">
            <v>BRIONNE</v>
          </cell>
          <cell r="D385" t="str">
            <v>76116001</v>
          </cell>
          <cell r="E385" t="str">
            <v>ROUEN-BOOS</v>
          </cell>
          <cell r="F385">
            <v>3</v>
          </cell>
          <cell r="G385" t="str">
            <v>ZET04</v>
          </cell>
          <cell r="H385" t="str">
            <v>GRDF</v>
          </cell>
        </row>
        <row r="386">
          <cell r="B386" t="str">
            <v>GD0619</v>
          </cell>
          <cell r="C386" t="str">
            <v>BERNAY</v>
          </cell>
          <cell r="D386" t="str">
            <v>76116001</v>
          </cell>
          <cell r="E386" t="str">
            <v>ROUEN-BOOS</v>
          </cell>
          <cell r="F386">
            <v>5</v>
          </cell>
          <cell r="G386" t="str">
            <v>ZET04</v>
          </cell>
          <cell r="H386" t="str">
            <v>GRDF</v>
          </cell>
        </row>
        <row r="387">
          <cell r="B387" t="str">
            <v>GD0626</v>
          </cell>
          <cell r="C387" t="str">
            <v>GISORS</v>
          </cell>
          <cell r="D387" t="str">
            <v>76116001</v>
          </cell>
          <cell r="E387" t="str">
            <v>ROUEN-BOOS</v>
          </cell>
          <cell r="F387">
            <v>5</v>
          </cell>
          <cell r="G387" t="str">
            <v>ZET04</v>
          </cell>
          <cell r="H387" t="str">
            <v>GRDF</v>
          </cell>
        </row>
        <row r="388">
          <cell r="B388" t="str">
            <v>GD0635</v>
          </cell>
          <cell r="C388" t="str">
            <v>BEUZEVILLE</v>
          </cell>
          <cell r="D388" t="str">
            <v>76116001</v>
          </cell>
          <cell r="E388" t="str">
            <v>ROUEN-BOOS</v>
          </cell>
          <cell r="F388">
            <v>1</v>
          </cell>
          <cell r="G388" t="str">
            <v>ZET04</v>
          </cell>
          <cell r="H388" t="str">
            <v>GRDF</v>
          </cell>
        </row>
        <row r="389">
          <cell r="B389" t="str">
            <v>GD0608</v>
          </cell>
          <cell r="C389" t="str">
            <v>RUGLES</v>
          </cell>
          <cell r="D389" t="str">
            <v>76116001</v>
          </cell>
          <cell r="E389" t="str">
            <v>ROUEN-BOOS</v>
          </cell>
          <cell r="F389">
            <v>8</v>
          </cell>
          <cell r="G389" t="str">
            <v>ZET04</v>
          </cell>
          <cell r="H389" t="str">
            <v>GRDF</v>
          </cell>
        </row>
        <row r="390">
          <cell r="B390" t="str">
            <v>GD0636</v>
          </cell>
          <cell r="C390" t="str">
            <v>BOURG-ACHARD</v>
          </cell>
          <cell r="D390" t="str">
            <v>76116001</v>
          </cell>
          <cell r="E390" t="str">
            <v>ROUEN-BOOS</v>
          </cell>
          <cell r="F390">
            <v>0</v>
          </cell>
          <cell r="G390" t="str">
            <v>ZET04</v>
          </cell>
          <cell r="H390" t="str">
            <v>GRDF</v>
          </cell>
        </row>
        <row r="391">
          <cell r="B391" t="str">
            <v>GD0640</v>
          </cell>
          <cell r="C391" t="str">
            <v>COURCELLES-SUR-SEINE</v>
          </cell>
          <cell r="D391" t="str">
            <v>76116001</v>
          </cell>
          <cell r="E391" t="str">
            <v>ROUEN-BOOS</v>
          </cell>
          <cell r="F391">
            <v>4</v>
          </cell>
          <cell r="G391" t="str">
            <v>ZET04</v>
          </cell>
          <cell r="H391" t="str">
            <v>GRDF</v>
          </cell>
        </row>
        <row r="392">
          <cell r="B392" t="str">
            <v>GD0609</v>
          </cell>
          <cell r="C392" t="str">
            <v>BOURTH</v>
          </cell>
          <cell r="D392" t="str">
            <v>76116001</v>
          </cell>
          <cell r="E392" t="str">
            <v>ROUEN-BOOS</v>
          </cell>
          <cell r="F392">
            <v>7</v>
          </cell>
          <cell r="G392" t="str">
            <v>ZET04</v>
          </cell>
          <cell r="H392" t="str">
            <v>GRDF</v>
          </cell>
        </row>
        <row r="393">
          <cell r="B393" t="str">
            <v>GD0639</v>
          </cell>
          <cell r="C393" t="str">
            <v>BRETEUIL</v>
          </cell>
          <cell r="D393" t="str">
            <v>76116001</v>
          </cell>
          <cell r="E393" t="str">
            <v>ROUEN-BOOS</v>
          </cell>
          <cell r="F393">
            <v>9</v>
          </cell>
          <cell r="G393" t="str">
            <v>ZET04</v>
          </cell>
          <cell r="H393" t="str">
            <v>GRDF</v>
          </cell>
        </row>
        <row r="394">
          <cell r="B394" t="str">
            <v>GD0638</v>
          </cell>
          <cell r="C394" t="str">
            <v>BUEIL</v>
          </cell>
          <cell r="D394" t="str">
            <v>76116001</v>
          </cell>
          <cell r="E394" t="str">
            <v>ROUEN-BOOS</v>
          </cell>
          <cell r="F394">
            <v>1</v>
          </cell>
          <cell r="G394" t="str">
            <v>ZET04</v>
          </cell>
          <cell r="H394" t="str">
            <v>GRDF</v>
          </cell>
        </row>
        <row r="395">
          <cell r="B395" t="str">
            <v>GD0632</v>
          </cell>
          <cell r="C395" t="str">
            <v>VERNON</v>
          </cell>
          <cell r="D395" t="str">
            <v>76116001</v>
          </cell>
          <cell r="E395" t="str">
            <v>ROUEN-BOOS</v>
          </cell>
          <cell r="F395">
            <v>2</v>
          </cell>
          <cell r="G395" t="str">
            <v>ZET04</v>
          </cell>
          <cell r="H395" t="str">
            <v>GRDF</v>
          </cell>
        </row>
        <row r="396">
          <cell r="B396" t="str">
            <v>GD0634</v>
          </cell>
          <cell r="C396" t="str">
            <v>FLEURY-SUR-ANDELLE</v>
          </cell>
          <cell r="D396" t="str">
            <v>76116001</v>
          </cell>
          <cell r="E396" t="str">
            <v>ROUEN-BOOS</v>
          </cell>
          <cell r="F396">
            <v>0</v>
          </cell>
          <cell r="G396" t="str">
            <v>ZET04</v>
          </cell>
          <cell r="H396" t="str">
            <v>GRDF</v>
          </cell>
        </row>
        <row r="397">
          <cell r="B397" t="str">
            <v>GD0629</v>
          </cell>
          <cell r="C397" t="str">
            <v>DANGU</v>
          </cell>
          <cell r="D397" t="str">
            <v>76116001</v>
          </cell>
          <cell r="E397" t="str">
            <v>ROUEN-BOOS</v>
          </cell>
          <cell r="F397">
            <v>0</v>
          </cell>
          <cell r="G397" t="str">
            <v>ZET04</v>
          </cell>
          <cell r="H397" t="str">
            <v>GRDF</v>
          </cell>
        </row>
        <row r="398">
          <cell r="B398" t="str">
            <v>GD0612</v>
          </cell>
          <cell r="C398" t="str">
            <v>CONCHES-EN-OUCHE</v>
          </cell>
          <cell r="D398" t="str">
            <v>76116001</v>
          </cell>
          <cell r="E398" t="str">
            <v>ROUEN-BOOS</v>
          </cell>
          <cell r="F398">
            <v>10</v>
          </cell>
          <cell r="G398" t="str">
            <v>ZET04</v>
          </cell>
          <cell r="H398" t="str">
            <v>GRDF</v>
          </cell>
        </row>
        <row r="399">
          <cell r="B399" t="str">
            <v>GD0624</v>
          </cell>
          <cell r="C399" t="str">
            <v>EZY-SUR-EURE</v>
          </cell>
          <cell r="D399" t="str">
            <v>76116001</v>
          </cell>
          <cell r="E399" t="str">
            <v>ROUEN-BOOS</v>
          </cell>
          <cell r="F399">
            <v>7</v>
          </cell>
          <cell r="G399" t="str">
            <v>ZET04</v>
          </cell>
          <cell r="H399" t="str">
            <v>GRDF</v>
          </cell>
        </row>
        <row r="400">
          <cell r="B400" t="str">
            <v>GD0618</v>
          </cell>
          <cell r="C400" t="str">
            <v>LE NEUBOURG</v>
          </cell>
          <cell r="D400" t="str">
            <v>76116001</v>
          </cell>
          <cell r="E400" t="str">
            <v>ROUEN-BOOS</v>
          </cell>
          <cell r="F400">
            <v>10</v>
          </cell>
          <cell r="G400" t="str">
            <v>ZET04</v>
          </cell>
          <cell r="H400" t="str">
            <v>GRDF</v>
          </cell>
        </row>
        <row r="401">
          <cell r="B401" t="str">
            <v>GD0622</v>
          </cell>
          <cell r="C401" t="str">
            <v>ETREPAGNY</v>
          </cell>
          <cell r="D401" t="str">
            <v>76116001</v>
          </cell>
          <cell r="E401" t="str">
            <v>ROUEN-BOOS</v>
          </cell>
          <cell r="F401">
            <v>4</v>
          </cell>
          <cell r="G401" t="str">
            <v>ZET04</v>
          </cell>
          <cell r="H401" t="str">
            <v>GRDF</v>
          </cell>
        </row>
        <row r="402">
          <cell r="B402" t="str">
            <v>GD0637</v>
          </cell>
          <cell r="C402" t="str">
            <v>GASNY</v>
          </cell>
          <cell r="D402" t="str">
            <v>76116001</v>
          </cell>
          <cell r="E402" t="str">
            <v>ROUEN-BOOS</v>
          </cell>
          <cell r="F402">
            <v>4</v>
          </cell>
          <cell r="G402" t="str">
            <v>ZET04</v>
          </cell>
          <cell r="H402" t="str">
            <v>GRDF</v>
          </cell>
        </row>
        <row r="403">
          <cell r="B403" t="str">
            <v>GD0633</v>
          </cell>
          <cell r="C403" t="str">
            <v>VIRONVAY</v>
          </cell>
          <cell r="D403" t="str">
            <v>76116001</v>
          </cell>
          <cell r="E403" t="str">
            <v>ROUEN-BOOS</v>
          </cell>
          <cell r="F403">
            <v>2</v>
          </cell>
          <cell r="G403" t="str">
            <v>ZET04</v>
          </cell>
          <cell r="H403" t="str">
            <v>GRDF</v>
          </cell>
        </row>
        <row r="404">
          <cell r="B404" t="str">
            <v>GD0653</v>
          </cell>
          <cell r="C404" t="str">
            <v>SAINT-REMY-SUR-AVRE</v>
          </cell>
          <cell r="D404" t="str">
            <v>76116001</v>
          </cell>
          <cell r="E404" t="str">
            <v>ROUEN-BOOS</v>
          </cell>
          <cell r="F404">
            <v>5</v>
          </cell>
          <cell r="G404" t="str">
            <v>ZET04</v>
          </cell>
          <cell r="H404" t="str">
            <v>GRDF</v>
          </cell>
        </row>
        <row r="405">
          <cell r="B405" t="str">
            <v>GD0628</v>
          </cell>
          <cell r="C405" t="str">
            <v>PONT-AUDEMER</v>
          </cell>
          <cell r="D405" t="str">
            <v>76116001</v>
          </cell>
          <cell r="E405" t="str">
            <v>ROUEN-BOOS</v>
          </cell>
          <cell r="F405">
            <v>3</v>
          </cell>
          <cell r="G405" t="str">
            <v>ZET04</v>
          </cell>
          <cell r="H405" t="str">
            <v>GRDF</v>
          </cell>
        </row>
        <row r="406">
          <cell r="B406" t="str">
            <v>DX0001</v>
          </cell>
          <cell r="C406" t="str">
            <v>DREUX NTR=0</v>
          </cell>
          <cell r="D406" t="str">
            <v>28070001</v>
          </cell>
          <cell r="E406" t="str">
            <v>CHARTRES</v>
          </cell>
          <cell r="F406" t="str">
            <v>0(*)</v>
          </cell>
          <cell r="G406" t="str">
            <v>ZET04</v>
          </cell>
          <cell r="H406" t="str">
            <v>DREU</v>
          </cell>
        </row>
        <row r="407">
          <cell r="B407" t="str">
            <v>DX0001</v>
          </cell>
          <cell r="C407" t="str">
            <v>DREUX NTR=2</v>
          </cell>
          <cell r="D407" t="str">
            <v>28070001</v>
          </cell>
          <cell r="E407" t="str">
            <v>CHARTRES</v>
          </cell>
          <cell r="F407" t="str">
            <v>2(*)</v>
          </cell>
          <cell r="G407" t="str">
            <v>ZET04</v>
          </cell>
          <cell r="H407" t="str">
            <v>DREU</v>
          </cell>
        </row>
        <row r="408">
          <cell r="B408" t="str">
            <v>GD0614</v>
          </cell>
          <cell r="C408" t="str">
            <v>SAINT-ANDRE-DE-L'EURE</v>
          </cell>
          <cell r="D408" t="str">
            <v>76116001</v>
          </cell>
          <cell r="E408" t="str">
            <v>ROUEN-BOOS</v>
          </cell>
          <cell r="F408">
            <v>2</v>
          </cell>
          <cell r="G408" t="str">
            <v>ZET04</v>
          </cell>
          <cell r="H408" t="str">
            <v>GRDF</v>
          </cell>
        </row>
        <row r="409">
          <cell r="B409" t="str">
            <v>GD0613</v>
          </cell>
          <cell r="C409" t="str">
            <v>TILLIERES-SUR-AVRE</v>
          </cell>
          <cell r="D409" t="str">
            <v>76116001</v>
          </cell>
          <cell r="E409" t="str">
            <v>ROUEN-BOOS</v>
          </cell>
          <cell r="F409">
            <v>4</v>
          </cell>
          <cell r="G409" t="str">
            <v>ZET04</v>
          </cell>
          <cell r="H409" t="str">
            <v>GRDF</v>
          </cell>
        </row>
        <row r="410">
          <cell r="B410" t="str">
            <v>GD0611</v>
          </cell>
          <cell r="C410" t="str">
            <v>VERNEUIL-SUR-AVRE</v>
          </cell>
          <cell r="D410" t="str">
            <v>76116001</v>
          </cell>
          <cell r="E410" t="str">
            <v>ROUEN-BOOS</v>
          </cell>
          <cell r="F410">
            <v>5</v>
          </cell>
          <cell r="G410" t="str">
            <v>ZET04</v>
          </cell>
          <cell r="H410" t="str">
            <v>GRDF</v>
          </cell>
        </row>
        <row r="411">
          <cell r="B411" t="str">
            <v>GD0646</v>
          </cell>
          <cell r="C411" t="str">
            <v>GOUSSAINVILLE</v>
          </cell>
          <cell r="D411" t="str">
            <v>76116001</v>
          </cell>
          <cell r="E411" t="str">
            <v>ROUEN-BOOS</v>
          </cell>
          <cell r="F411">
            <v>2</v>
          </cell>
          <cell r="G411" t="str">
            <v>ZET04</v>
          </cell>
          <cell r="H411" t="str">
            <v>GRDF</v>
          </cell>
        </row>
        <row r="412">
          <cell r="B412" t="str">
            <v>GD0656</v>
          </cell>
          <cell r="C412" t="str">
            <v>AUNEAU</v>
          </cell>
          <cell r="D412" t="str">
            <v>76116001</v>
          </cell>
          <cell r="E412" t="str">
            <v>ROUEN-BOOS</v>
          </cell>
          <cell r="F412">
            <v>10</v>
          </cell>
          <cell r="G412" t="str">
            <v>ZET04</v>
          </cell>
          <cell r="H412" t="str">
            <v>GRDF</v>
          </cell>
        </row>
        <row r="413">
          <cell r="B413" t="str">
            <v>GD0649</v>
          </cell>
          <cell r="C413" t="str">
            <v>MAINTENON</v>
          </cell>
          <cell r="D413" t="str">
            <v>76116001</v>
          </cell>
          <cell r="E413" t="str">
            <v>ROUEN-BOOS</v>
          </cell>
          <cell r="F413">
            <v>4</v>
          </cell>
          <cell r="G413" t="str">
            <v>ZET04</v>
          </cell>
          <cell r="H413" t="str">
            <v>GRDF</v>
          </cell>
        </row>
        <row r="414">
          <cell r="B414" t="str">
            <v>GD0657</v>
          </cell>
          <cell r="C414" t="str">
            <v>CHARTRES</v>
          </cell>
          <cell r="D414" t="str">
            <v>76116001</v>
          </cell>
          <cell r="E414" t="str">
            <v>ROUEN-BOOS</v>
          </cell>
          <cell r="F414">
            <v>5</v>
          </cell>
          <cell r="G414" t="str">
            <v>ZET04</v>
          </cell>
          <cell r="H414" t="str">
            <v>GRDF</v>
          </cell>
        </row>
        <row r="415">
          <cell r="B415" t="str">
            <v>GD0655</v>
          </cell>
          <cell r="C415" t="str">
            <v>LA LOUPE</v>
          </cell>
          <cell r="D415" t="str">
            <v>76116001</v>
          </cell>
          <cell r="E415" t="str">
            <v>ROUEN-BOOS</v>
          </cell>
          <cell r="F415">
            <v>6</v>
          </cell>
          <cell r="G415" t="str">
            <v>ZET04</v>
          </cell>
          <cell r="H415" t="str">
            <v>GRDF</v>
          </cell>
        </row>
        <row r="416">
          <cell r="B416" t="str">
            <v>LC0003</v>
          </cell>
          <cell r="C416" t="str">
            <v>BLANDAINVILLE</v>
          </cell>
          <cell r="D416" t="str">
            <v>28070001</v>
          </cell>
          <cell r="E416" t="str">
            <v>CHARTRES</v>
          </cell>
          <cell r="F416">
            <v>4</v>
          </cell>
          <cell r="G416" t="str">
            <v>ZET04</v>
          </cell>
          <cell r="H416" t="str">
            <v>GRDF</v>
          </cell>
        </row>
        <row r="417">
          <cell r="B417" t="str">
            <v>GD0660</v>
          </cell>
          <cell r="C417" t="str">
            <v>BONNEVAL</v>
          </cell>
          <cell r="D417" t="str">
            <v>76116001</v>
          </cell>
          <cell r="E417" t="str">
            <v>ROUEN-BOOS</v>
          </cell>
          <cell r="F417">
            <v>7</v>
          </cell>
          <cell r="G417" t="str">
            <v>ZET04</v>
          </cell>
          <cell r="H417" t="str">
            <v>GRDF</v>
          </cell>
        </row>
        <row r="418">
          <cell r="B418" t="str">
            <v>GD0652</v>
          </cell>
          <cell r="C418" t="str">
            <v>CHATEAUNEUF-EN-THYMERAIS</v>
          </cell>
          <cell r="D418" t="str">
            <v>76116001</v>
          </cell>
          <cell r="E418" t="str">
            <v>ROUEN-BOOS</v>
          </cell>
          <cell r="F418">
            <v>0</v>
          </cell>
          <cell r="G418" t="str">
            <v>ZET04</v>
          </cell>
          <cell r="H418" t="str">
            <v>GRDF</v>
          </cell>
        </row>
        <row r="419">
          <cell r="B419" t="str">
            <v>GD0647</v>
          </cell>
          <cell r="C419" t="str">
            <v>FAVEROLLES</v>
          </cell>
          <cell r="D419" t="str">
            <v>76116001</v>
          </cell>
          <cell r="E419" t="str">
            <v>ROUEN-BOOS</v>
          </cell>
          <cell r="F419">
            <v>1</v>
          </cell>
          <cell r="G419" t="str">
            <v>ZET04</v>
          </cell>
          <cell r="H419" t="str">
            <v>GRDF</v>
          </cell>
        </row>
        <row r="420">
          <cell r="B420" t="str">
            <v>GD0661</v>
          </cell>
          <cell r="C420" t="str">
            <v>BROU</v>
          </cell>
          <cell r="D420" t="str">
            <v>76116001</v>
          </cell>
          <cell r="E420" t="str">
            <v>ROUEN-BOOS</v>
          </cell>
          <cell r="F420">
            <v>4</v>
          </cell>
          <cell r="G420" t="str">
            <v>ZET04</v>
          </cell>
          <cell r="H420" t="str">
            <v>GRDF</v>
          </cell>
        </row>
        <row r="421">
          <cell r="B421" t="str">
            <v>GD0662</v>
          </cell>
          <cell r="C421" t="str">
            <v>THIRON GARDAIS</v>
          </cell>
          <cell r="D421" t="str">
            <v>76116001</v>
          </cell>
          <cell r="E421" t="str">
            <v>ROUEN-BOOS</v>
          </cell>
          <cell r="F421">
            <v>0</v>
          </cell>
          <cell r="G421" t="str">
            <v>ZET04</v>
          </cell>
          <cell r="H421" t="str">
            <v>GRDF</v>
          </cell>
        </row>
        <row r="422">
          <cell r="B422" t="str">
            <v>GD0664</v>
          </cell>
          <cell r="C422" t="str">
            <v>CHATEAUDUN</v>
          </cell>
          <cell r="D422" t="str">
            <v>76116001</v>
          </cell>
          <cell r="E422" t="str">
            <v>ROUEN-BOOS</v>
          </cell>
          <cell r="F422">
            <v>8</v>
          </cell>
          <cell r="G422" t="str">
            <v>ZET04</v>
          </cell>
          <cell r="H422" t="str">
            <v>GRDF</v>
          </cell>
        </row>
        <row r="423">
          <cell r="B423" t="str">
            <v>GD0650</v>
          </cell>
          <cell r="C423" t="str">
            <v>NOGENT-LE-ROI</v>
          </cell>
          <cell r="D423" t="str">
            <v>76116001</v>
          </cell>
          <cell r="E423" t="str">
            <v>ROUEN-BOOS</v>
          </cell>
          <cell r="F423">
            <v>4</v>
          </cell>
          <cell r="G423" t="str">
            <v>ZET04</v>
          </cell>
          <cell r="H423" t="str">
            <v>GRDF</v>
          </cell>
        </row>
        <row r="424">
          <cell r="B424" t="str">
            <v>GD0658</v>
          </cell>
          <cell r="C424" t="str">
            <v>THIVARS</v>
          </cell>
          <cell r="D424" t="str">
            <v>76116001</v>
          </cell>
          <cell r="E424" t="str">
            <v>ROUEN-BOOS</v>
          </cell>
          <cell r="F424">
            <v>6</v>
          </cell>
          <cell r="G424" t="str">
            <v>ZET04</v>
          </cell>
          <cell r="H424" t="str">
            <v>GRDF</v>
          </cell>
        </row>
        <row r="425">
          <cell r="B425" t="str">
            <v>LC0001</v>
          </cell>
          <cell r="C425" t="str">
            <v>SAINT-ARNOULT-DES-BOIS</v>
          </cell>
          <cell r="D425" t="str">
            <v>28070001</v>
          </cell>
          <cell r="E425" t="str">
            <v>CHARTRES</v>
          </cell>
          <cell r="F425">
            <v>0</v>
          </cell>
          <cell r="G425" t="str">
            <v>ZET04</v>
          </cell>
          <cell r="H425" t="str">
            <v>LUCE</v>
          </cell>
        </row>
        <row r="426">
          <cell r="B426" t="str">
            <v>GD0680</v>
          </cell>
          <cell r="C426" t="str">
            <v>TOURY</v>
          </cell>
          <cell r="D426" t="str">
            <v>76116001</v>
          </cell>
          <cell r="E426" t="str">
            <v>ROUEN-BOOS</v>
          </cell>
          <cell r="F426">
            <v>6</v>
          </cell>
          <cell r="G426" t="str">
            <v>ZET04</v>
          </cell>
          <cell r="H426" t="str">
            <v>GRDF</v>
          </cell>
        </row>
        <row r="427">
          <cell r="B427" t="str">
            <v>GD0663</v>
          </cell>
          <cell r="C427" t="str">
            <v>NOGENT-LE-ROTROU</v>
          </cell>
          <cell r="D427" t="str">
            <v>76116001</v>
          </cell>
          <cell r="E427" t="str">
            <v>ROUEN-BOOS</v>
          </cell>
          <cell r="F427">
            <v>3</v>
          </cell>
          <cell r="G427" t="str">
            <v>ZET04</v>
          </cell>
          <cell r="H427" t="str">
            <v>GRDF</v>
          </cell>
        </row>
        <row r="428">
          <cell r="B428" t="str">
            <v>GD0651</v>
          </cell>
          <cell r="C428" t="str">
            <v>MARVILLE-MOUTIERS-BRULE</v>
          </cell>
          <cell r="D428" t="str">
            <v>76116001</v>
          </cell>
          <cell r="E428" t="str">
            <v>ROUEN-BOOS</v>
          </cell>
          <cell r="F428">
            <v>1</v>
          </cell>
          <cell r="G428" t="str">
            <v>ZET04</v>
          </cell>
          <cell r="H428" t="str">
            <v>GRDF</v>
          </cell>
        </row>
        <row r="429">
          <cell r="B429" t="str">
            <v>GD0684</v>
          </cell>
          <cell r="C429" t="str">
            <v>CHEVILLY</v>
          </cell>
          <cell r="D429" t="str">
            <v>89295001</v>
          </cell>
          <cell r="E429" t="str">
            <v>AUXERRE-PERRIGNY</v>
          </cell>
          <cell r="F429">
            <v>5</v>
          </cell>
          <cell r="G429" t="str">
            <v>ZET04</v>
          </cell>
          <cell r="H429" t="str">
            <v>GRDF</v>
          </cell>
        </row>
        <row r="430">
          <cell r="B430" t="str">
            <v>GD0648</v>
          </cell>
          <cell r="C430" t="str">
            <v>SAINT-MARTIN-DE-NIGELLES</v>
          </cell>
          <cell r="D430" t="str">
            <v>76116001</v>
          </cell>
          <cell r="E430" t="str">
            <v>ROUEN-BOOS</v>
          </cell>
          <cell r="F430">
            <v>3</v>
          </cell>
          <cell r="G430" t="str">
            <v>ZET04</v>
          </cell>
          <cell r="H430" t="str">
            <v>GRDF</v>
          </cell>
        </row>
        <row r="431">
          <cell r="B431" t="str">
            <v>LC0002</v>
          </cell>
          <cell r="C431" t="str">
            <v>VER-LES-CHARTRES</v>
          </cell>
          <cell r="D431" t="str">
            <v>28070001</v>
          </cell>
          <cell r="E431" t="str">
            <v>CHARTRES</v>
          </cell>
          <cell r="F431">
            <v>6</v>
          </cell>
          <cell r="G431" t="str">
            <v>ZET04</v>
          </cell>
          <cell r="H431" t="str">
            <v>GRDF</v>
          </cell>
        </row>
        <row r="432">
          <cell r="B432" t="str">
            <v>GD0659</v>
          </cell>
          <cell r="C432" t="str">
            <v>VOVES</v>
          </cell>
          <cell r="D432" t="str">
            <v>76116001</v>
          </cell>
          <cell r="E432" t="str">
            <v>ROUEN-BOOS</v>
          </cell>
          <cell r="F432">
            <v>10</v>
          </cell>
          <cell r="G432" t="str">
            <v>ZET04</v>
          </cell>
          <cell r="H432" t="str">
            <v>GRDF</v>
          </cell>
        </row>
        <row r="433">
          <cell r="B433" t="str">
            <v>GD0249</v>
          </cell>
          <cell r="C433" t="str">
            <v>AUDIERNE</v>
          </cell>
          <cell r="D433" t="str">
            <v>29075001</v>
          </cell>
          <cell r="E433" t="str">
            <v>BREST-GUIPAVAS</v>
          </cell>
          <cell r="F433">
            <v>10</v>
          </cell>
          <cell r="G433" t="str">
            <v>ZET04</v>
          </cell>
          <cell r="H433" t="str">
            <v>GRDF</v>
          </cell>
        </row>
        <row r="434">
          <cell r="B434" t="str">
            <v>GD0254</v>
          </cell>
          <cell r="C434" t="str">
            <v>BANNALEC</v>
          </cell>
          <cell r="D434" t="str">
            <v>29075001</v>
          </cell>
          <cell r="E434" t="str">
            <v>BREST-GUIPAVAS</v>
          </cell>
          <cell r="F434">
            <v>10</v>
          </cell>
          <cell r="G434" t="str">
            <v>ZET04</v>
          </cell>
          <cell r="H434" t="str">
            <v>GRDF</v>
          </cell>
        </row>
        <row r="435">
          <cell r="B435" t="str">
            <v>GD0300</v>
          </cell>
          <cell r="C435" t="str">
            <v>QUIMPERLE</v>
          </cell>
          <cell r="D435" t="str">
            <v>35228001</v>
          </cell>
          <cell r="E435" t="str">
            <v>DINARD-LE-PLEURTUIT</v>
          </cell>
          <cell r="F435">
            <v>5</v>
          </cell>
          <cell r="G435" t="str">
            <v>ZET04</v>
          </cell>
          <cell r="H435" t="str">
            <v>GRDF</v>
          </cell>
        </row>
        <row r="436">
          <cell r="B436" t="str">
            <v>GD0248</v>
          </cell>
          <cell r="C436" t="str">
            <v>QUIMPER</v>
          </cell>
          <cell r="D436" t="str">
            <v>29075001</v>
          </cell>
          <cell r="E436" t="str">
            <v>BREST-GUIPAVAS</v>
          </cell>
          <cell r="F436">
            <v>6</v>
          </cell>
          <cell r="G436" t="str">
            <v>ZET04</v>
          </cell>
          <cell r="H436" t="str">
            <v>GRDF</v>
          </cell>
        </row>
        <row r="437">
          <cell r="B437" t="str">
            <v>GD0236</v>
          </cell>
          <cell r="C437" t="str">
            <v>BREST</v>
          </cell>
          <cell r="D437" t="str">
            <v>29075001</v>
          </cell>
          <cell r="E437" t="str">
            <v>BREST-GUIPAVAS</v>
          </cell>
          <cell r="F437">
            <v>7</v>
          </cell>
          <cell r="G437" t="str">
            <v>ZET04</v>
          </cell>
          <cell r="H437" t="str">
            <v>GRDF</v>
          </cell>
        </row>
        <row r="438">
          <cell r="B438" t="str">
            <v>GD0247</v>
          </cell>
          <cell r="C438" t="str">
            <v>BRIEC</v>
          </cell>
          <cell r="D438" t="str">
            <v>29075001</v>
          </cell>
          <cell r="E438" t="str">
            <v>BREST-GUIPAVAS</v>
          </cell>
          <cell r="F438">
            <v>10</v>
          </cell>
          <cell r="G438" t="str">
            <v>ZET04</v>
          </cell>
          <cell r="H438" t="str">
            <v>GRDF</v>
          </cell>
        </row>
        <row r="439">
          <cell r="B439" t="str">
            <v>GD0244</v>
          </cell>
          <cell r="C439" t="str">
            <v>CHATEAULIN</v>
          </cell>
          <cell r="D439" t="str">
            <v>29075001</v>
          </cell>
          <cell r="E439" t="str">
            <v>BREST-GUIPAVAS</v>
          </cell>
          <cell r="F439">
            <v>9</v>
          </cell>
          <cell r="G439" t="str">
            <v>ZET04</v>
          </cell>
          <cell r="H439" t="str">
            <v>GRDF</v>
          </cell>
        </row>
        <row r="440">
          <cell r="B440" t="str">
            <v>GD0256</v>
          </cell>
          <cell r="C440" t="str">
            <v>CHATEAUNEUF-DU-FAOU</v>
          </cell>
          <cell r="D440" t="str">
            <v>29075001</v>
          </cell>
          <cell r="E440" t="str">
            <v>BREST-GUIPAVAS</v>
          </cell>
          <cell r="F440">
            <v>10</v>
          </cell>
          <cell r="G440" t="str">
            <v>ZET04</v>
          </cell>
          <cell r="H440" t="str">
            <v>GRDF</v>
          </cell>
        </row>
        <row r="441">
          <cell r="B441" t="str">
            <v>GD0238</v>
          </cell>
          <cell r="C441" t="str">
            <v>SAINT-POL-DE-LEON</v>
          </cell>
          <cell r="D441" t="str">
            <v>29075001</v>
          </cell>
          <cell r="E441" t="str">
            <v>BREST-GUIPAVAS</v>
          </cell>
          <cell r="F441">
            <v>10</v>
          </cell>
          <cell r="G441" t="str">
            <v>ZET04</v>
          </cell>
          <cell r="H441" t="str">
            <v>GRDF</v>
          </cell>
        </row>
        <row r="442">
          <cell r="B442" t="str">
            <v>GD0252</v>
          </cell>
          <cell r="C442" t="str">
            <v>CONCARNEAU</v>
          </cell>
          <cell r="D442" t="str">
            <v>29075001</v>
          </cell>
          <cell r="E442" t="str">
            <v>BREST-GUIPAVAS</v>
          </cell>
          <cell r="F442">
            <v>6</v>
          </cell>
          <cell r="G442" t="str">
            <v>ZET04</v>
          </cell>
          <cell r="H442" t="str">
            <v>GRDF</v>
          </cell>
        </row>
        <row r="443">
          <cell r="B443" t="str">
            <v>GD0235</v>
          </cell>
          <cell r="C443" t="str">
            <v>LANDERNEAU</v>
          </cell>
          <cell r="D443" t="str">
            <v>29075001</v>
          </cell>
          <cell r="E443" t="str">
            <v>BREST-GUIPAVAS</v>
          </cell>
          <cell r="F443">
            <v>6</v>
          </cell>
          <cell r="G443" t="str">
            <v>ZET04</v>
          </cell>
          <cell r="H443" t="str">
            <v>GRDF</v>
          </cell>
        </row>
        <row r="444">
          <cell r="B444" t="str">
            <v>GD0251</v>
          </cell>
          <cell r="C444" t="str">
            <v>ELLIANT</v>
          </cell>
          <cell r="D444" t="str">
            <v>29075001</v>
          </cell>
          <cell r="E444" t="str">
            <v>BREST-GUIPAVAS</v>
          </cell>
          <cell r="F444">
            <v>5</v>
          </cell>
          <cell r="G444" t="str">
            <v>ZET04</v>
          </cell>
          <cell r="H444" t="str">
            <v>GRDF</v>
          </cell>
        </row>
        <row r="445">
          <cell r="B445" t="str">
            <v>GD0233</v>
          </cell>
          <cell r="C445" t="str">
            <v>LESNEVEN</v>
          </cell>
          <cell r="D445" t="str">
            <v>29075001</v>
          </cell>
          <cell r="E445" t="str">
            <v>BREST-GUIPAVAS</v>
          </cell>
          <cell r="F445">
            <v>10</v>
          </cell>
          <cell r="G445" t="str">
            <v>ZET04</v>
          </cell>
          <cell r="H445" t="str">
            <v>GRDF</v>
          </cell>
        </row>
        <row r="446">
          <cell r="B446" t="str">
            <v>GD0241</v>
          </cell>
          <cell r="C446" t="str">
            <v>MORLAIX</v>
          </cell>
          <cell r="D446" t="str">
            <v>29075001</v>
          </cell>
          <cell r="E446" t="str">
            <v>BREST-GUIPAVAS</v>
          </cell>
          <cell r="F446">
            <v>7</v>
          </cell>
          <cell r="G446" t="str">
            <v>ZET04</v>
          </cell>
          <cell r="H446" t="str">
            <v>GRDF</v>
          </cell>
        </row>
        <row r="447">
          <cell r="B447" t="str">
            <v>GD0242</v>
          </cell>
          <cell r="C447" t="str">
            <v>LAMPAUL-GUIMILIAU</v>
          </cell>
          <cell r="D447" t="str">
            <v>29075001</v>
          </cell>
          <cell r="E447" t="str">
            <v>BREST-GUIPAVAS</v>
          </cell>
          <cell r="F447">
            <v>8</v>
          </cell>
          <cell r="G447" t="str">
            <v>ZET04</v>
          </cell>
          <cell r="H447" t="str">
            <v>GRDF</v>
          </cell>
        </row>
        <row r="448">
          <cell r="B448" t="str">
            <v>GD0234</v>
          </cell>
          <cell r="C448" t="str">
            <v>PLOUVIEN</v>
          </cell>
          <cell r="D448" t="str">
            <v>29075001</v>
          </cell>
          <cell r="E448" t="str">
            <v>BREST-GUIPAVAS</v>
          </cell>
          <cell r="F448">
            <v>10</v>
          </cell>
          <cell r="G448" t="str">
            <v>ZET04</v>
          </cell>
          <cell r="H448" t="str">
            <v>GRDF</v>
          </cell>
        </row>
        <row r="449">
          <cell r="B449" t="str">
            <v>GD0239</v>
          </cell>
          <cell r="C449" t="str">
            <v>PLOUENAN</v>
          </cell>
          <cell r="D449" t="str">
            <v>29075001</v>
          </cell>
          <cell r="E449" t="str">
            <v>BREST-GUIPAVAS</v>
          </cell>
          <cell r="F449">
            <v>9</v>
          </cell>
          <cell r="G449" t="str">
            <v>ZET04</v>
          </cell>
          <cell r="H449" t="str">
            <v>GRDF</v>
          </cell>
        </row>
        <row r="450">
          <cell r="B450" t="str">
            <v>GD0246</v>
          </cell>
          <cell r="C450" t="str">
            <v>PLEYBEN</v>
          </cell>
          <cell r="D450" t="str">
            <v>29075001</v>
          </cell>
          <cell r="E450" t="str">
            <v>BREST-GUIPAVAS</v>
          </cell>
          <cell r="F450">
            <v>7</v>
          </cell>
          <cell r="G450" t="str">
            <v>ZET04</v>
          </cell>
          <cell r="H450" t="str">
            <v>GRDF</v>
          </cell>
        </row>
        <row r="451">
          <cell r="B451" t="str">
            <v>GD0309</v>
          </cell>
          <cell r="C451" t="str">
            <v>PLEYBER-CHRIST</v>
          </cell>
          <cell r="D451" t="str">
            <v>29075001</v>
          </cell>
          <cell r="E451" t="str">
            <v>BREST-GUIPAVAS</v>
          </cell>
          <cell r="F451">
            <v>10</v>
          </cell>
          <cell r="G451" t="str">
            <v>ZET04</v>
          </cell>
          <cell r="H451" t="str">
            <v>GRDF</v>
          </cell>
        </row>
        <row r="452">
          <cell r="B452" t="str">
            <v>GD0237</v>
          </cell>
          <cell r="C452" t="str">
            <v>PLOUGASTEL-DAOULAS</v>
          </cell>
          <cell r="D452" t="str">
            <v>29075001</v>
          </cell>
          <cell r="E452" t="str">
            <v>BREST-GUIPAVAS</v>
          </cell>
          <cell r="F452">
            <v>9</v>
          </cell>
          <cell r="G452" t="str">
            <v>ZET04</v>
          </cell>
          <cell r="H452" t="str">
            <v>GRDF</v>
          </cell>
        </row>
        <row r="453">
          <cell r="B453" t="str">
            <v>GD0240</v>
          </cell>
          <cell r="C453" t="str">
            <v>PLOUVORN</v>
          </cell>
          <cell r="D453" t="str">
            <v>29075001</v>
          </cell>
          <cell r="E453" t="str">
            <v>BREST-GUIPAVAS</v>
          </cell>
          <cell r="F453">
            <v>8</v>
          </cell>
          <cell r="G453" t="str">
            <v>ZET04</v>
          </cell>
          <cell r="H453" t="str">
            <v>GRDF</v>
          </cell>
        </row>
        <row r="454">
          <cell r="B454" t="str">
            <v>GD0243</v>
          </cell>
          <cell r="C454" t="str">
            <v>PONT-DE-BUIS-LES-QUIMERCH</v>
          </cell>
          <cell r="D454" t="str">
            <v>29075001</v>
          </cell>
          <cell r="E454" t="str">
            <v>BREST-GUIPAVAS</v>
          </cell>
          <cell r="F454">
            <v>10</v>
          </cell>
          <cell r="G454" t="str">
            <v>ZET04</v>
          </cell>
          <cell r="H454" t="str">
            <v>GRDF</v>
          </cell>
        </row>
        <row r="455">
          <cell r="B455" t="str">
            <v>GD0253</v>
          </cell>
          <cell r="C455" t="str">
            <v>SCAER</v>
          </cell>
          <cell r="D455" t="str">
            <v>29075001</v>
          </cell>
          <cell r="E455" t="str">
            <v>BREST-GUIPAVAS</v>
          </cell>
          <cell r="F455">
            <v>9</v>
          </cell>
          <cell r="G455" t="str">
            <v>ZET04</v>
          </cell>
          <cell r="H455" t="str">
            <v>GRDF</v>
          </cell>
        </row>
        <row r="456">
          <cell r="B456" t="str">
            <v>GD0245</v>
          </cell>
          <cell r="C456" t="str">
            <v>SIZUN</v>
          </cell>
          <cell r="D456" t="str">
            <v>29075001</v>
          </cell>
          <cell r="E456" t="str">
            <v>BREST-GUIPAVAS</v>
          </cell>
          <cell r="F456">
            <v>6</v>
          </cell>
          <cell r="G456" t="str">
            <v>ZET04</v>
          </cell>
          <cell r="H456" t="str">
            <v>GRDF</v>
          </cell>
        </row>
        <row r="457">
          <cell r="B457" t="str">
            <v>GD0529</v>
          </cell>
          <cell r="C457" t="str">
            <v>LE VIGAN</v>
          </cell>
          <cell r="D457" t="str">
            <v>30189001</v>
          </cell>
          <cell r="E457" t="str">
            <v>NIMES-COURBESSAC</v>
          </cell>
          <cell r="F457">
            <v>10</v>
          </cell>
          <cell r="G457" t="str">
            <v>ZET04</v>
          </cell>
          <cell r="H457" t="str">
            <v>GRDF</v>
          </cell>
        </row>
        <row r="458">
          <cell r="B458" t="str">
            <v>GD0515</v>
          </cell>
          <cell r="C458" t="str">
            <v>LE GRAU-DU-ROI</v>
          </cell>
          <cell r="D458" t="str">
            <v>30189001</v>
          </cell>
          <cell r="E458" t="str">
            <v>NIMES-COURBESSAC</v>
          </cell>
          <cell r="F458">
            <v>3</v>
          </cell>
          <cell r="G458" t="str">
            <v>ZET04</v>
          </cell>
          <cell r="H458" t="str">
            <v>GRDF</v>
          </cell>
        </row>
        <row r="459">
          <cell r="B459" t="str">
            <v>GD0517</v>
          </cell>
          <cell r="C459" t="str">
            <v>VERGEZE</v>
          </cell>
          <cell r="D459" t="str">
            <v>30189001</v>
          </cell>
          <cell r="E459" t="str">
            <v>NIMES-COURBESSAC</v>
          </cell>
          <cell r="F459">
            <v>5</v>
          </cell>
          <cell r="G459" t="str">
            <v>ZET04</v>
          </cell>
          <cell r="H459" t="str">
            <v>GRDF</v>
          </cell>
        </row>
        <row r="460">
          <cell r="B460" t="str">
            <v>GD0528</v>
          </cell>
          <cell r="C460" t="str">
            <v>ALES</v>
          </cell>
          <cell r="D460" t="str">
            <v>30189001</v>
          </cell>
          <cell r="E460" t="str">
            <v>NIMES-COURBESSAC</v>
          </cell>
          <cell r="F460">
            <v>6</v>
          </cell>
          <cell r="G460" t="str">
            <v>ZET04</v>
          </cell>
          <cell r="H460" t="str">
            <v>GRDF</v>
          </cell>
        </row>
        <row r="461">
          <cell r="B461" t="str">
            <v>GD0891</v>
          </cell>
          <cell r="C461" t="str">
            <v>AVIGNON</v>
          </cell>
          <cell r="D461" t="str">
            <v>13054001</v>
          </cell>
          <cell r="E461" t="str">
            <v>MARIGNANE</v>
          </cell>
          <cell r="F461">
            <v>2</v>
          </cell>
          <cell r="G461" t="str">
            <v>ZET04</v>
          </cell>
          <cell r="H461" t="str">
            <v>GRDF</v>
          </cell>
        </row>
        <row r="462">
          <cell r="B462" t="str">
            <v>GD0516</v>
          </cell>
          <cell r="C462" t="str">
            <v>SOMMIERES</v>
          </cell>
          <cell r="D462" t="str">
            <v>30189001</v>
          </cell>
          <cell r="E462" t="str">
            <v>NIMES-COURBESSAC</v>
          </cell>
          <cell r="F462">
            <v>0</v>
          </cell>
          <cell r="G462" t="str">
            <v>ZET04</v>
          </cell>
          <cell r="H462" t="str">
            <v>GRDF</v>
          </cell>
        </row>
        <row r="463">
          <cell r="B463" t="str">
            <v>GD0530</v>
          </cell>
          <cell r="C463" t="str">
            <v>BAGNOLS-SUR-CEZE</v>
          </cell>
          <cell r="D463" t="str">
            <v>30189001</v>
          </cell>
          <cell r="E463" t="str">
            <v>NIMES-COURBESSAC</v>
          </cell>
          <cell r="F463">
            <v>7</v>
          </cell>
          <cell r="G463" t="str">
            <v>ZET04</v>
          </cell>
          <cell r="H463" t="str">
            <v>GRDF</v>
          </cell>
        </row>
        <row r="464">
          <cell r="B464" t="str">
            <v>GD0520</v>
          </cell>
          <cell r="C464" t="str">
            <v>NIMES</v>
          </cell>
          <cell r="D464" t="str">
            <v>30189001</v>
          </cell>
          <cell r="E464" t="str">
            <v>NIMES-COURBESSAC</v>
          </cell>
          <cell r="F464">
            <v>3</v>
          </cell>
          <cell r="G464" t="str">
            <v>ZET04</v>
          </cell>
          <cell r="H464" t="str">
            <v>GRDF</v>
          </cell>
        </row>
        <row r="465">
          <cell r="B465" t="str">
            <v>GD0522</v>
          </cell>
          <cell r="C465" t="str">
            <v>UCHAUD</v>
          </cell>
          <cell r="D465" t="str">
            <v>30189001</v>
          </cell>
          <cell r="E465" t="str">
            <v>NIMES-COURBESSAC</v>
          </cell>
          <cell r="F465">
            <v>4</v>
          </cell>
          <cell r="G465" t="str">
            <v>ZET04</v>
          </cell>
          <cell r="H465" t="str">
            <v>GRDF</v>
          </cell>
        </row>
        <row r="466">
          <cell r="B466" t="str">
            <v>GD0525</v>
          </cell>
          <cell r="C466" t="str">
            <v>MOUSSAC</v>
          </cell>
          <cell r="D466" t="str">
            <v>30189001</v>
          </cell>
          <cell r="E466" t="str">
            <v>NIMES-COURBESSAC</v>
          </cell>
          <cell r="F466">
            <v>5</v>
          </cell>
          <cell r="G466" t="str">
            <v>ZET04</v>
          </cell>
          <cell r="H466" t="str">
            <v>GRDF</v>
          </cell>
        </row>
        <row r="467">
          <cell r="B467" t="str">
            <v>GD0526</v>
          </cell>
          <cell r="C467" t="str">
            <v>SAINT-GENIES-DE-MALGOIRES</v>
          </cell>
          <cell r="D467" t="str">
            <v>30189001</v>
          </cell>
          <cell r="E467" t="str">
            <v>NIMES-COURBESSAC</v>
          </cell>
          <cell r="F467">
            <v>5</v>
          </cell>
          <cell r="G467" t="str">
            <v>ZET04</v>
          </cell>
          <cell r="H467" t="str">
            <v>GRDF</v>
          </cell>
        </row>
        <row r="468">
          <cell r="B468" t="str">
            <v>GD0523</v>
          </cell>
          <cell r="C468" t="str">
            <v>CALVISSON</v>
          </cell>
          <cell r="D468" t="str">
            <v>30189001</v>
          </cell>
          <cell r="E468" t="str">
            <v>NIMES-COURBESSAC</v>
          </cell>
          <cell r="F468">
            <v>6</v>
          </cell>
          <cell r="G468" t="str">
            <v>ZET04</v>
          </cell>
          <cell r="H468" t="str">
            <v>GRDF</v>
          </cell>
        </row>
        <row r="469">
          <cell r="B469" t="str">
            <v>GD0531</v>
          </cell>
          <cell r="C469" t="str">
            <v>CODOLET</v>
          </cell>
          <cell r="D469" t="str">
            <v>30189001</v>
          </cell>
          <cell r="E469" t="str">
            <v>NIMES-COURBESSAC</v>
          </cell>
          <cell r="F469">
            <v>9</v>
          </cell>
          <cell r="G469" t="str">
            <v>ZET04</v>
          </cell>
          <cell r="H469" t="str">
            <v>GRDF</v>
          </cell>
        </row>
        <row r="470">
          <cell r="B470" t="str">
            <v>GD0521</v>
          </cell>
          <cell r="C470" t="str">
            <v>COMPS</v>
          </cell>
          <cell r="D470" t="str">
            <v>30189001</v>
          </cell>
          <cell r="E470" t="str">
            <v>NIMES-COURBESSAC</v>
          </cell>
          <cell r="F470">
            <v>5</v>
          </cell>
          <cell r="G470" t="str">
            <v>ZET04</v>
          </cell>
          <cell r="H470" t="str">
            <v>GRDF</v>
          </cell>
        </row>
        <row r="471">
          <cell r="B471" t="str">
            <v>GD0524</v>
          </cell>
          <cell r="C471" t="str">
            <v>SAINT-MAMERT-DU-GARD</v>
          </cell>
          <cell r="D471" t="str">
            <v>30189001</v>
          </cell>
          <cell r="E471" t="str">
            <v>NIMES-COURBESSAC</v>
          </cell>
          <cell r="F471">
            <v>4</v>
          </cell>
          <cell r="G471" t="str">
            <v>ZET04</v>
          </cell>
          <cell r="H471" t="str">
            <v>GRDF</v>
          </cell>
        </row>
        <row r="472">
          <cell r="B472" t="str">
            <v>GD0533</v>
          </cell>
          <cell r="C472" t="str">
            <v>FOURQUES</v>
          </cell>
          <cell r="D472" t="str">
            <v>30189001</v>
          </cell>
          <cell r="E472" t="str">
            <v>NIMES-COURBESSAC</v>
          </cell>
          <cell r="F472">
            <v>3</v>
          </cell>
          <cell r="G472" t="str">
            <v>ZET04</v>
          </cell>
          <cell r="H472" t="str">
            <v>GRDF</v>
          </cell>
        </row>
        <row r="473">
          <cell r="B473" t="str">
            <v>GD0534</v>
          </cell>
          <cell r="C473" t="str">
            <v>JONQUIERES-SAINT-VINCENT</v>
          </cell>
          <cell r="D473" t="str">
            <v>30189001</v>
          </cell>
          <cell r="E473" t="str">
            <v>NIMES-COURBESSAC</v>
          </cell>
          <cell r="F473">
            <v>3</v>
          </cell>
          <cell r="G473" t="str">
            <v>ZET04</v>
          </cell>
          <cell r="H473" t="str">
            <v>GRDF</v>
          </cell>
        </row>
        <row r="474">
          <cell r="B474" t="str">
            <v>GD0931</v>
          </cell>
          <cell r="C474" t="str">
            <v>LAUDUN</v>
          </cell>
          <cell r="D474" t="str">
            <v>13054001</v>
          </cell>
          <cell r="E474" t="str">
            <v>MARIGNANE</v>
          </cell>
          <cell r="F474">
            <v>9</v>
          </cell>
          <cell r="G474" t="str">
            <v>ZET04</v>
          </cell>
          <cell r="H474" t="str">
            <v>GRDF</v>
          </cell>
        </row>
        <row r="475">
          <cell r="B475" t="str">
            <v>GD0527</v>
          </cell>
          <cell r="C475" t="str">
            <v>UZES</v>
          </cell>
          <cell r="D475" t="str">
            <v>30189001</v>
          </cell>
          <cell r="E475" t="str">
            <v>NIMES-COURBESSAC</v>
          </cell>
          <cell r="F475">
            <v>10</v>
          </cell>
          <cell r="G475" t="str">
            <v>ZET04</v>
          </cell>
          <cell r="H475" t="str">
            <v>GRDF</v>
          </cell>
        </row>
        <row r="476">
          <cell r="B476" t="str">
            <v>GD0519</v>
          </cell>
          <cell r="C476" t="str">
            <v>SAINT-GILLES</v>
          </cell>
          <cell r="D476" t="str">
            <v>30189001</v>
          </cell>
          <cell r="E476" t="str">
            <v>NIMES-COURBESSAC</v>
          </cell>
          <cell r="F476">
            <v>9</v>
          </cell>
          <cell r="G476" t="str">
            <v>ZET04</v>
          </cell>
          <cell r="H476" t="str">
            <v>GRDF</v>
          </cell>
        </row>
        <row r="477">
          <cell r="B477" t="str">
            <v>GD0518</v>
          </cell>
          <cell r="C477" t="str">
            <v>VAUVERT</v>
          </cell>
          <cell r="D477" t="str">
            <v>30189001</v>
          </cell>
          <cell r="E477" t="str">
            <v>NIMES-COURBESSAC</v>
          </cell>
          <cell r="F477">
            <v>6</v>
          </cell>
          <cell r="G477" t="str">
            <v>ZET04</v>
          </cell>
          <cell r="H477" t="str">
            <v>GRDF</v>
          </cell>
        </row>
        <row r="478">
          <cell r="B478" t="str">
            <v>GD8633</v>
          </cell>
          <cell r="C478" t="str">
            <v>AYGUESVIVES</v>
          </cell>
          <cell r="D478" t="str">
            <v>31069001</v>
          </cell>
          <cell r="E478" t="str">
            <v>TOULOUSE-BLAGNAC</v>
          </cell>
          <cell r="F478">
            <v>2</v>
          </cell>
          <cell r="G478" t="str">
            <v>ZET06</v>
          </cell>
          <cell r="H478" t="str">
            <v>GRDF</v>
          </cell>
        </row>
        <row r="479">
          <cell r="B479" t="str">
            <v>GD8625</v>
          </cell>
          <cell r="C479" t="str">
            <v>TOULOUSE</v>
          </cell>
          <cell r="D479" t="str">
            <v>31069001</v>
          </cell>
          <cell r="E479" t="str">
            <v>TOULOUSE-BLAGNAC</v>
          </cell>
          <cell r="F479">
            <v>1</v>
          </cell>
          <cell r="G479" t="str">
            <v>ZET06</v>
          </cell>
          <cell r="H479" t="str">
            <v>GRDF</v>
          </cell>
        </row>
        <row r="480">
          <cell r="B480" t="str">
            <v>GD8503</v>
          </cell>
          <cell r="C480" t="str">
            <v>AURIGNAC</v>
          </cell>
          <cell r="D480" t="str">
            <v>31069001</v>
          </cell>
          <cell r="E480" t="str">
            <v>TOULOUSE-BLAGNAC</v>
          </cell>
          <cell r="F480">
            <v>4</v>
          </cell>
          <cell r="G480" t="str">
            <v>ZET06</v>
          </cell>
          <cell r="H480" t="str">
            <v>GRDF</v>
          </cell>
        </row>
        <row r="481">
          <cell r="B481" t="str">
            <v>GD8226</v>
          </cell>
          <cell r="C481" t="str">
            <v>MONTREJEAU</v>
          </cell>
          <cell r="D481" t="str">
            <v>64549001</v>
          </cell>
          <cell r="E481" t="str">
            <v>PAU-UZEIN</v>
          </cell>
          <cell r="F481">
            <v>7</v>
          </cell>
          <cell r="G481" t="str">
            <v>ZET06</v>
          </cell>
          <cell r="H481" t="str">
            <v>GRDF</v>
          </cell>
        </row>
        <row r="482">
          <cell r="B482" t="str">
            <v>GD8228</v>
          </cell>
          <cell r="C482" t="str">
            <v>BAGNERES-DE-LUCHON</v>
          </cell>
          <cell r="D482" t="str">
            <v>64549001</v>
          </cell>
          <cell r="E482" t="str">
            <v>PAU-UZEIN</v>
          </cell>
          <cell r="F482">
            <v>10</v>
          </cell>
          <cell r="G482" t="str">
            <v>ZET06</v>
          </cell>
          <cell r="H482" t="str">
            <v>GRDF</v>
          </cell>
        </row>
        <row r="483">
          <cell r="B483" t="str">
            <v>GD8608</v>
          </cell>
          <cell r="C483" t="str">
            <v>GAILLAC</v>
          </cell>
          <cell r="D483" t="str">
            <v>31069001</v>
          </cell>
          <cell r="E483" t="str">
            <v>TOULOUSE-BLAGNAC</v>
          </cell>
          <cell r="F483">
            <v>5</v>
          </cell>
          <cell r="G483" t="str">
            <v>ZET06</v>
          </cell>
          <cell r="H483" t="str">
            <v>GRDF</v>
          </cell>
        </row>
        <row r="484">
          <cell r="B484" t="str">
            <v>GD8630</v>
          </cell>
          <cell r="C484" t="str">
            <v>PUJAUDRAN</v>
          </cell>
          <cell r="D484" t="str">
            <v>31069001</v>
          </cell>
          <cell r="E484" t="str">
            <v>TOULOUSE-BLAGNAC</v>
          </cell>
          <cell r="F484">
            <v>0</v>
          </cell>
          <cell r="G484" t="str">
            <v>ZET06</v>
          </cell>
          <cell r="H484" t="str">
            <v>GRDF</v>
          </cell>
        </row>
        <row r="485">
          <cell r="B485" t="str">
            <v>GD8607</v>
          </cell>
          <cell r="C485" t="str">
            <v>CASTELNAU-D'ESTRETEFONDS</v>
          </cell>
          <cell r="D485" t="str">
            <v>31069001</v>
          </cell>
          <cell r="E485" t="str">
            <v>TOULOUSE-BLAGNAC</v>
          </cell>
          <cell r="F485">
            <v>2</v>
          </cell>
          <cell r="G485" t="str">
            <v>ZET06</v>
          </cell>
          <cell r="H485" t="str">
            <v>GRDF</v>
          </cell>
        </row>
        <row r="486">
          <cell r="B486" t="str">
            <v>GD8502</v>
          </cell>
          <cell r="C486" t="str">
            <v>BOUSSENS</v>
          </cell>
          <cell r="D486" t="str">
            <v>31069001</v>
          </cell>
          <cell r="E486" t="str">
            <v>TOULOUSE-BLAGNAC</v>
          </cell>
          <cell r="F486">
            <v>3</v>
          </cell>
          <cell r="G486" t="str">
            <v>ZET06</v>
          </cell>
          <cell r="H486" t="str">
            <v>GRDF</v>
          </cell>
        </row>
        <row r="487">
          <cell r="B487" t="str">
            <v>GD8500</v>
          </cell>
          <cell r="C487" t="str">
            <v>CARBONNE</v>
          </cell>
          <cell r="D487" t="str">
            <v>31069001</v>
          </cell>
          <cell r="E487" t="str">
            <v>TOULOUSE-BLAGNAC</v>
          </cell>
          <cell r="F487">
            <v>1</v>
          </cell>
          <cell r="G487" t="str">
            <v>ZET06</v>
          </cell>
          <cell r="H487" t="str">
            <v>GRDF</v>
          </cell>
        </row>
        <row r="488">
          <cell r="B488" t="str">
            <v>GD8501</v>
          </cell>
          <cell r="C488" t="str">
            <v>CAZERES</v>
          </cell>
          <cell r="D488" t="str">
            <v>31069001</v>
          </cell>
          <cell r="E488" t="str">
            <v>TOULOUSE-BLAGNAC</v>
          </cell>
          <cell r="F488">
            <v>2</v>
          </cell>
          <cell r="G488" t="str">
            <v>ZET06</v>
          </cell>
          <cell r="H488" t="str">
            <v>GRDF</v>
          </cell>
        </row>
        <row r="489">
          <cell r="B489" t="str">
            <v>GD8227</v>
          </cell>
          <cell r="C489" t="str">
            <v>CIERP-GAUD</v>
          </cell>
          <cell r="D489" t="str">
            <v>31069001</v>
          </cell>
          <cell r="E489" t="str">
            <v>TOULOUSE-BLAGNAC</v>
          </cell>
          <cell r="F489">
            <v>10</v>
          </cell>
          <cell r="G489" t="str">
            <v>ZET06</v>
          </cell>
          <cell r="H489" t="str">
            <v>GRDF</v>
          </cell>
        </row>
        <row r="490">
          <cell r="B490" t="str">
            <v>GD8627</v>
          </cell>
          <cell r="C490" t="str">
            <v>CORNEBARRIEU</v>
          </cell>
          <cell r="D490" t="str">
            <v>31069001</v>
          </cell>
          <cell r="E490" t="str">
            <v>TOULOUSE-BLAGNAC</v>
          </cell>
          <cell r="F490">
            <v>1</v>
          </cell>
          <cell r="G490" t="str">
            <v>ZET06</v>
          </cell>
          <cell r="H490" t="str">
            <v>GRDF</v>
          </cell>
        </row>
        <row r="491">
          <cell r="B491" t="str">
            <v>GD8506</v>
          </cell>
          <cell r="C491" t="str">
            <v>SAINT-GAUDENS</v>
          </cell>
          <cell r="D491" t="str">
            <v>64549001</v>
          </cell>
          <cell r="E491" t="str">
            <v>PAU-UZEIN</v>
          </cell>
          <cell r="F491">
            <v>4</v>
          </cell>
          <cell r="G491" t="str">
            <v>ZET06</v>
          </cell>
          <cell r="H491" t="str">
            <v>GRDF</v>
          </cell>
        </row>
        <row r="492">
          <cell r="B492" t="str">
            <v>GD8632</v>
          </cell>
          <cell r="C492" t="str">
            <v>GRENADE</v>
          </cell>
          <cell r="D492" t="str">
            <v>31069001</v>
          </cell>
          <cell r="E492" t="str">
            <v>TOULOUSE-BLAGNAC</v>
          </cell>
          <cell r="F492">
            <v>1</v>
          </cell>
          <cell r="G492" t="str">
            <v>ZET06</v>
          </cell>
          <cell r="H492" t="str">
            <v>GRDF</v>
          </cell>
        </row>
        <row r="493">
          <cell r="B493" t="str">
            <v>GD8629</v>
          </cell>
          <cell r="C493" t="str">
            <v>LHERM</v>
          </cell>
          <cell r="D493" t="str">
            <v>31069001</v>
          </cell>
          <cell r="E493" t="str">
            <v>TOULOUSE-BLAGNAC</v>
          </cell>
          <cell r="F493">
            <v>0</v>
          </cell>
          <cell r="G493" t="str">
            <v>ZET06</v>
          </cell>
          <cell r="H493" t="str">
            <v>GRDF</v>
          </cell>
        </row>
        <row r="494">
          <cell r="B494" t="str">
            <v>GD8635</v>
          </cell>
          <cell r="C494" t="str">
            <v>REVEL</v>
          </cell>
          <cell r="D494" t="str">
            <v>31069001</v>
          </cell>
          <cell r="E494" t="str">
            <v>TOULOUSE-BLAGNAC</v>
          </cell>
          <cell r="F494">
            <v>4</v>
          </cell>
          <cell r="G494" t="str">
            <v>ZET06</v>
          </cell>
          <cell r="H494" t="str">
            <v>GRDF</v>
          </cell>
        </row>
        <row r="495">
          <cell r="B495" t="str">
            <v>GD8402</v>
          </cell>
          <cell r="C495" t="str">
            <v>AIGNAN</v>
          </cell>
          <cell r="D495" t="str">
            <v>47091001</v>
          </cell>
          <cell r="E495" t="str">
            <v>AGEN</v>
          </cell>
          <cell r="F495">
            <v>0</v>
          </cell>
          <cell r="G495" t="str">
            <v>ZET06</v>
          </cell>
          <cell r="H495" t="str">
            <v>GRDF</v>
          </cell>
        </row>
        <row r="496">
          <cell r="B496" t="str">
            <v>GD8404</v>
          </cell>
          <cell r="C496" t="str">
            <v>GIMONT</v>
          </cell>
          <cell r="D496" t="str">
            <v>31069001</v>
          </cell>
          <cell r="E496" t="str">
            <v>TOULOUSE-BLAGNAC</v>
          </cell>
          <cell r="F496">
            <v>0</v>
          </cell>
          <cell r="G496" t="str">
            <v>ZET06</v>
          </cell>
          <cell r="H496" t="str">
            <v>GRDF</v>
          </cell>
        </row>
        <row r="497">
          <cell r="B497" t="str">
            <v>GD8400</v>
          </cell>
          <cell r="C497" t="str">
            <v>AUCH</v>
          </cell>
          <cell r="D497" t="str">
            <v>31069001</v>
          </cell>
          <cell r="E497" t="str">
            <v>TOULOUSE-BLAGNAC</v>
          </cell>
          <cell r="F497">
            <v>0</v>
          </cell>
          <cell r="G497" t="str">
            <v>ZET06</v>
          </cell>
          <cell r="H497" t="str">
            <v>GRDF</v>
          </cell>
        </row>
        <row r="498">
          <cell r="B498" t="str">
            <v>AA0001</v>
          </cell>
          <cell r="C498" t="str">
            <v>AIRE-SUR-L'ADOUR</v>
          </cell>
          <cell r="D498" t="str">
            <v>64549001</v>
          </cell>
          <cell r="E498" t="str">
            <v>PAU-UZEIN</v>
          </cell>
          <cell r="F498">
            <v>0</v>
          </cell>
          <cell r="G498" t="str">
            <v>ZET06</v>
          </cell>
          <cell r="H498" t="str">
            <v>ASAD</v>
          </cell>
        </row>
        <row r="499">
          <cell r="B499" t="str">
            <v>GD8403</v>
          </cell>
          <cell r="C499" t="str">
            <v>MIRANDE</v>
          </cell>
          <cell r="D499" t="str">
            <v>47091001</v>
          </cell>
          <cell r="E499" t="str">
            <v>AGEN</v>
          </cell>
          <cell r="F499">
            <v>3</v>
          </cell>
          <cell r="G499" t="str">
            <v>ZET06</v>
          </cell>
          <cell r="H499" t="str">
            <v>GRDF</v>
          </cell>
        </row>
        <row r="500">
          <cell r="B500" t="str">
            <v>GD8302</v>
          </cell>
          <cell r="C500" t="str">
            <v>RISCLE</v>
          </cell>
          <cell r="D500" t="str">
            <v>64549001</v>
          </cell>
          <cell r="E500" t="str">
            <v>PAU-UZEIN</v>
          </cell>
          <cell r="F500">
            <v>1</v>
          </cell>
          <cell r="G500" t="str">
            <v>ZET06</v>
          </cell>
          <cell r="H500" t="str">
            <v>GRDF</v>
          </cell>
        </row>
        <row r="501">
          <cell r="B501" t="str">
            <v>GD8020</v>
          </cell>
          <cell r="C501" t="str">
            <v>CONDOM</v>
          </cell>
          <cell r="D501" t="str">
            <v>47091001</v>
          </cell>
          <cell r="E501" t="str">
            <v>AGEN</v>
          </cell>
          <cell r="F501">
            <v>9</v>
          </cell>
          <cell r="G501" t="str">
            <v>ZET06</v>
          </cell>
          <cell r="H501" t="str">
            <v>GRDF</v>
          </cell>
        </row>
        <row r="502">
          <cell r="B502" t="str">
            <v>GD8401</v>
          </cell>
          <cell r="C502" t="str">
            <v>MONTESTRUC-SUR-GERS</v>
          </cell>
          <cell r="D502" t="str">
            <v>47091001</v>
          </cell>
          <cell r="E502" t="str">
            <v>AGEN</v>
          </cell>
          <cell r="F502">
            <v>1</v>
          </cell>
          <cell r="G502" t="str">
            <v>ZET06</v>
          </cell>
          <cell r="H502" t="str">
            <v>GRDF</v>
          </cell>
        </row>
        <row r="503">
          <cell r="B503" t="str">
            <v>GD8301</v>
          </cell>
          <cell r="C503" t="str">
            <v>NOGARO</v>
          </cell>
          <cell r="D503" t="str">
            <v>47091001</v>
          </cell>
          <cell r="E503" t="str">
            <v>AGEN</v>
          </cell>
          <cell r="F503">
            <v>0</v>
          </cell>
          <cell r="G503" t="str">
            <v>ZET06</v>
          </cell>
          <cell r="H503" t="str">
            <v>GRDF</v>
          </cell>
        </row>
        <row r="504">
          <cell r="B504" t="str">
            <v>GD8631</v>
          </cell>
          <cell r="C504" t="str">
            <v>L' ISLE-JOURDAIN</v>
          </cell>
          <cell r="D504" t="str">
            <v>31069001</v>
          </cell>
          <cell r="E504" t="str">
            <v>TOULOUSE-BLAGNAC</v>
          </cell>
          <cell r="F504">
            <v>0</v>
          </cell>
          <cell r="G504" t="str">
            <v>ZET06</v>
          </cell>
          <cell r="H504" t="str">
            <v>GRDF</v>
          </cell>
        </row>
        <row r="505">
          <cell r="B505" t="str">
            <v>GD8216</v>
          </cell>
          <cell r="C505" t="str">
            <v>VIC-EN-BIGORRE</v>
          </cell>
          <cell r="D505" t="str">
            <v>64549001</v>
          </cell>
          <cell r="E505" t="str">
            <v>PAU-UZEIN</v>
          </cell>
          <cell r="F505">
            <v>6</v>
          </cell>
          <cell r="G505" t="str">
            <v>ZET06</v>
          </cell>
          <cell r="H505" t="str">
            <v>GRDF</v>
          </cell>
        </row>
        <row r="506">
          <cell r="B506" t="str">
            <v>GD0082</v>
          </cell>
          <cell r="C506" t="str">
            <v>COUTRAS</v>
          </cell>
          <cell r="D506" t="str">
            <v>47091001</v>
          </cell>
          <cell r="E506" t="str">
            <v>AGEN</v>
          </cell>
          <cell r="F506">
            <v>3</v>
          </cell>
          <cell r="G506" t="str">
            <v>ZET04</v>
          </cell>
          <cell r="H506" t="str">
            <v>GRDF</v>
          </cell>
        </row>
        <row r="507">
          <cell r="B507" t="str">
            <v>GD8003</v>
          </cell>
          <cell r="C507" t="str">
            <v>AMBARES-ET-LAGRAVE</v>
          </cell>
          <cell r="D507" t="str">
            <v>33281001</v>
          </cell>
          <cell r="E507" t="str">
            <v>BORDEAUX-MERIGNAC</v>
          </cell>
          <cell r="F507">
            <v>3</v>
          </cell>
          <cell r="G507" t="str">
            <v>ZET06</v>
          </cell>
          <cell r="H507" t="str">
            <v>GRDF</v>
          </cell>
        </row>
        <row r="508">
          <cell r="B508" t="str">
            <v>GD8006</v>
          </cell>
          <cell r="C508" t="str">
            <v>AMBES</v>
          </cell>
          <cell r="D508" t="str">
            <v>33281001</v>
          </cell>
          <cell r="E508" t="str">
            <v>BORDEAUX-MERIGNAC</v>
          </cell>
          <cell r="F508">
            <v>4</v>
          </cell>
          <cell r="G508" t="str">
            <v>ZET06</v>
          </cell>
          <cell r="H508" t="str">
            <v>GRDF</v>
          </cell>
        </row>
        <row r="509">
          <cell r="B509" t="str">
            <v>GD8027</v>
          </cell>
          <cell r="C509" t="str">
            <v>ANDERNOS-LES-BAINS</v>
          </cell>
          <cell r="D509" t="str">
            <v>33281001</v>
          </cell>
          <cell r="E509" t="str">
            <v>BORDEAUX-MERIGNAC</v>
          </cell>
          <cell r="F509">
            <v>3</v>
          </cell>
          <cell r="G509" t="str">
            <v>ZET06</v>
          </cell>
          <cell r="H509" t="str">
            <v>GRDF</v>
          </cell>
        </row>
        <row r="510">
          <cell r="B510" t="str">
            <v>GD8028</v>
          </cell>
          <cell r="C510" t="str">
            <v>ARCACHON</v>
          </cell>
          <cell r="D510" t="str">
            <v>33281001</v>
          </cell>
          <cell r="E510" t="str">
            <v>BORDEAUX-MERIGNAC</v>
          </cell>
          <cell r="F510">
            <v>6</v>
          </cell>
          <cell r="G510" t="str">
            <v>ZET06</v>
          </cell>
          <cell r="H510" t="str">
            <v>GRDF</v>
          </cell>
        </row>
        <row r="511">
          <cell r="B511" t="str">
            <v>BX0001</v>
          </cell>
          <cell r="C511" t="str">
            <v>BORDEAUX</v>
          </cell>
          <cell r="D511" t="str">
            <v>33281001</v>
          </cell>
          <cell r="E511" t="str">
            <v>BORDEAUX-MERIGNAC</v>
          </cell>
          <cell r="F511">
            <v>3</v>
          </cell>
          <cell r="G511" t="str">
            <v>ZET06</v>
          </cell>
          <cell r="H511" t="str">
            <v>GDBX</v>
          </cell>
        </row>
        <row r="512">
          <cell r="B512" t="str">
            <v>GD8004</v>
          </cell>
          <cell r="C512" t="str">
            <v>LIBOURNE</v>
          </cell>
          <cell r="D512" t="str">
            <v>33281001</v>
          </cell>
          <cell r="E512" t="str">
            <v>BORDEAUX-MERIGNAC</v>
          </cell>
          <cell r="F512">
            <v>4</v>
          </cell>
          <cell r="G512" t="str">
            <v>ZET06</v>
          </cell>
          <cell r="H512" t="str">
            <v>GRDF</v>
          </cell>
        </row>
        <row r="513">
          <cell r="B513" t="str">
            <v>GD8007</v>
          </cell>
          <cell r="C513" t="str">
            <v>SAINT-ANDRE-DE-CUBZAC</v>
          </cell>
          <cell r="D513" t="str">
            <v>33281001</v>
          </cell>
          <cell r="E513" t="str">
            <v>BORDEAUX-MERIGNAC</v>
          </cell>
          <cell r="F513">
            <v>4</v>
          </cell>
          <cell r="G513" t="str">
            <v>ZET06</v>
          </cell>
          <cell r="H513" t="str">
            <v>GRDF</v>
          </cell>
        </row>
        <row r="514">
          <cell r="B514" t="str">
            <v>GD8000</v>
          </cell>
          <cell r="C514" t="str">
            <v>LANGON</v>
          </cell>
          <cell r="D514" t="str">
            <v>33281001</v>
          </cell>
          <cell r="E514" t="str">
            <v>BORDEAUX-MERIGNAC</v>
          </cell>
          <cell r="F514">
            <v>0</v>
          </cell>
          <cell r="G514" t="str">
            <v>ZET06</v>
          </cell>
          <cell r="H514" t="str">
            <v>GRDF</v>
          </cell>
        </row>
        <row r="515">
          <cell r="B515" t="str">
            <v>GD8001</v>
          </cell>
          <cell r="C515" t="str">
            <v>CADILLAC</v>
          </cell>
          <cell r="D515" t="str">
            <v>33281001</v>
          </cell>
          <cell r="E515" t="str">
            <v>BORDEAUX-MERIGNAC</v>
          </cell>
          <cell r="F515">
            <v>1</v>
          </cell>
          <cell r="G515" t="str">
            <v>ZET06</v>
          </cell>
          <cell r="H515" t="str">
            <v>GRDF</v>
          </cell>
        </row>
        <row r="516">
          <cell r="B516" t="str">
            <v>GD8009</v>
          </cell>
          <cell r="C516" t="str">
            <v>BLAYE</v>
          </cell>
          <cell r="D516" t="str">
            <v>33281001</v>
          </cell>
          <cell r="E516" t="str">
            <v>BORDEAUX-MERIGNAC</v>
          </cell>
          <cell r="F516">
            <v>8</v>
          </cell>
          <cell r="G516" t="str">
            <v>ZET06</v>
          </cell>
          <cell r="H516" t="str">
            <v>GRDF</v>
          </cell>
        </row>
        <row r="517">
          <cell r="B517" t="str">
            <v>BZ0001</v>
          </cell>
          <cell r="C517" t="str">
            <v>BAZAS</v>
          </cell>
          <cell r="D517" t="str">
            <v>33281001</v>
          </cell>
          <cell r="E517" t="str">
            <v>BORDEAUX-MERIGNAC</v>
          </cell>
          <cell r="F517">
            <v>1</v>
          </cell>
          <cell r="G517" t="str">
            <v>ZET06</v>
          </cell>
          <cell r="H517" t="str">
            <v>BAZS</v>
          </cell>
        </row>
        <row r="518">
          <cell r="B518" t="str">
            <v>GD8031</v>
          </cell>
          <cell r="C518" t="str">
            <v>MONSEGUR</v>
          </cell>
          <cell r="D518" t="str">
            <v>33281001</v>
          </cell>
          <cell r="E518" t="str">
            <v>BORDEAUX-MERIGNAC</v>
          </cell>
          <cell r="F518">
            <v>0</v>
          </cell>
          <cell r="G518" t="str">
            <v>ZET06</v>
          </cell>
          <cell r="H518" t="str">
            <v>GRDF</v>
          </cell>
        </row>
        <row r="519">
          <cell r="B519" t="str">
            <v>GD8008</v>
          </cell>
          <cell r="C519" t="str">
            <v>BOURG</v>
          </cell>
          <cell r="D519" t="str">
            <v>33281001</v>
          </cell>
          <cell r="E519" t="str">
            <v>BORDEAUX-MERIGNAC</v>
          </cell>
          <cell r="F519">
            <v>6</v>
          </cell>
          <cell r="G519" t="str">
            <v>ZET06</v>
          </cell>
          <cell r="H519" t="str">
            <v>GRDF</v>
          </cell>
        </row>
        <row r="520">
          <cell r="B520" t="str">
            <v>GD8026</v>
          </cell>
          <cell r="C520" t="str">
            <v>SAUCATS</v>
          </cell>
          <cell r="D520" t="str">
            <v>33281001</v>
          </cell>
          <cell r="E520" t="str">
            <v>BORDEAUX-MERIGNAC</v>
          </cell>
          <cell r="F520">
            <v>2</v>
          </cell>
          <cell r="G520" t="str">
            <v>ZET06</v>
          </cell>
          <cell r="H520" t="str">
            <v>GRDF</v>
          </cell>
        </row>
        <row r="521">
          <cell r="B521" t="str">
            <v>GD8023</v>
          </cell>
          <cell r="C521" t="str">
            <v>CESTAS</v>
          </cell>
          <cell r="D521" t="str">
            <v>33281001</v>
          </cell>
          <cell r="E521" t="str">
            <v>BORDEAUX-MERIGNAC</v>
          </cell>
          <cell r="F521">
            <v>2</v>
          </cell>
          <cell r="G521" t="str">
            <v>ZET06</v>
          </cell>
          <cell r="H521" t="str">
            <v>GRDF</v>
          </cell>
        </row>
        <row r="522">
          <cell r="B522" t="str">
            <v>GD8024</v>
          </cell>
          <cell r="C522" t="str">
            <v>CAPTIEUX</v>
          </cell>
          <cell r="D522" t="str">
            <v>33281001</v>
          </cell>
          <cell r="E522" t="str">
            <v>BORDEAUX-MERIGNAC</v>
          </cell>
          <cell r="F522">
            <v>0</v>
          </cell>
          <cell r="G522" t="str">
            <v>ZET06</v>
          </cell>
          <cell r="H522" t="str">
            <v>GRDF</v>
          </cell>
        </row>
        <row r="523">
          <cell r="B523" t="str">
            <v>GD8002</v>
          </cell>
          <cell r="C523" t="str">
            <v>CREON</v>
          </cell>
          <cell r="D523" t="str">
            <v>33281001</v>
          </cell>
          <cell r="E523" t="str">
            <v>BORDEAUX-MERIGNAC</v>
          </cell>
          <cell r="F523">
            <v>2</v>
          </cell>
          <cell r="G523" t="str">
            <v>ZET06</v>
          </cell>
          <cell r="H523" t="str">
            <v>GRDF</v>
          </cell>
        </row>
        <row r="524">
          <cell r="B524" t="str">
            <v>LR0001</v>
          </cell>
          <cell r="C524" t="str">
            <v>LA REOLE</v>
          </cell>
          <cell r="D524" t="str">
            <v>33281001</v>
          </cell>
          <cell r="E524" t="str">
            <v>BORDEAUX-MERIGNAC</v>
          </cell>
          <cell r="F524">
            <v>2</v>
          </cell>
          <cell r="G524" t="str">
            <v>ZET06</v>
          </cell>
          <cell r="H524" t="str">
            <v>LROL</v>
          </cell>
        </row>
        <row r="525">
          <cell r="B525" t="str">
            <v>GD8010</v>
          </cell>
          <cell r="C525" t="str">
            <v>GRIGNOLS</v>
          </cell>
          <cell r="D525" t="str">
            <v>47091001</v>
          </cell>
          <cell r="E525" t="str">
            <v>AGEN</v>
          </cell>
          <cell r="F525">
            <v>1</v>
          </cell>
          <cell r="G525" t="str">
            <v>ZET06</v>
          </cell>
          <cell r="H525" t="str">
            <v>GRDF</v>
          </cell>
        </row>
        <row r="526">
          <cell r="B526" t="str">
            <v>GD8025</v>
          </cell>
          <cell r="C526" t="str">
            <v>SAINT-SYMPHORIEN</v>
          </cell>
          <cell r="D526" t="str">
            <v>33281001</v>
          </cell>
          <cell r="E526" t="str">
            <v>BORDEAUX-MERIGNAC</v>
          </cell>
          <cell r="F526">
            <v>1</v>
          </cell>
          <cell r="G526" t="str">
            <v>ZET06</v>
          </cell>
          <cell r="H526" t="str">
            <v>GRDF</v>
          </cell>
        </row>
        <row r="527">
          <cell r="B527" t="str">
            <v>GD8005</v>
          </cell>
          <cell r="C527" t="str">
            <v>SAINT-VINCENT-DE-PAUL</v>
          </cell>
          <cell r="D527" t="str">
            <v>33281001</v>
          </cell>
          <cell r="E527" t="str">
            <v>BORDEAUX-MERIGNAC</v>
          </cell>
          <cell r="F527">
            <v>4</v>
          </cell>
          <cell r="G527" t="str">
            <v>ZET06</v>
          </cell>
          <cell r="H527" t="str">
            <v>GRDF</v>
          </cell>
        </row>
        <row r="528">
          <cell r="B528" t="str">
            <v>GD0508</v>
          </cell>
          <cell r="C528" t="str">
            <v>MAGALAS</v>
          </cell>
          <cell r="D528" t="str">
            <v>30189001</v>
          </cell>
          <cell r="E528" t="str">
            <v>NIMES-COURBESSAC</v>
          </cell>
          <cell r="F528">
            <v>1</v>
          </cell>
          <cell r="G528" t="str">
            <v>ZET04</v>
          </cell>
          <cell r="H528" t="str">
            <v>GRDF</v>
          </cell>
        </row>
        <row r="529">
          <cell r="B529" t="str">
            <v>GD0507</v>
          </cell>
          <cell r="C529" t="str">
            <v>AGDE</v>
          </cell>
          <cell r="D529" t="str">
            <v>30189001</v>
          </cell>
          <cell r="E529" t="str">
            <v>NIMES-COURBESSAC</v>
          </cell>
          <cell r="F529">
            <v>5</v>
          </cell>
          <cell r="G529" t="str">
            <v>ZET04</v>
          </cell>
          <cell r="H529" t="str">
            <v>GRDF</v>
          </cell>
        </row>
        <row r="530">
          <cell r="B530" t="str">
            <v>GD0512</v>
          </cell>
          <cell r="C530" t="str">
            <v>GIGNAC</v>
          </cell>
          <cell r="D530" t="str">
            <v>30189001</v>
          </cell>
          <cell r="E530" t="str">
            <v>NIMES-COURBESSAC</v>
          </cell>
          <cell r="F530">
            <v>4</v>
          </cell>
          <cell r="G530" t="str">
            <v>ZET04</v>
          </cell>
          <cell r="H530" t="str">
            <v>GRDF</v>
          </cell>
        </row>
        <row r="531">
          <cell r="B531" t="str">
            <v>GD0511</v>
          </cell>
          <cell r="C531" t="str">
            <v>MONTPELLIER</v>
          </cell>
          <cell r="D531" t="str">
            <v>30189001</v>
          </cell>
          <cell r="E531" t="str">
            <v>NIMES-COURBESSAC</v>
          </cell>
          <cell r="F531">
            <v>2</v>
          </cell>
          <cell r="G531" t="str">
            <v>ZET04</v>
          </cell>
          <cell r="H531" t="str">
            <v>GRDF</v>
          </cell>
        </row>
        <row r="532">
          <cell r="B532" t="str">
            <v>GD0514</v>
          </cell>
          <cell r="C532" t="str">
            <v>BEDARIEUX</v>
          </cell>
          <cell r="D532" t="str">
            <v>30189001</v>
          </cell>
          <cell r="E532" t="str">
            <v>NIMES-COURBESSAC</v>
          </cell>
          <cell r="F532">
            <v>10</v>
          </cell>
          <cell r="G532" t="str">
            <v>ZET04</v>
          </cell>
          <cell r="H532" t="str">
            <v>GRDF</v>
          </cell>
        </row>
        <row r="533">
          <cell r="B533" t="str">
            <v>GD0506</v>
          </cell>
          <cell r="C533" t="str">
            <v>MEZE</v>
          </cell>
          <cell r="D533" t="str">
            <v>30189001</v>
          </cell>
          <cell r="E533" t="str">
            <v>NIMES-COURBESSAC</v>
          </cell>
          <cell r="F533">
            <v>3</v>
          </cell>
          <cell r="G533" t="str">
            <v>ZET04</v>
          </cell>
          <cell r="H533" t="str">
            <v>GRDF</v>
          </cell>
        </row>
        <row r="534">
          <cell r="B534" t="str">
            <v>GD0532</v>
          </cell>
          <cell r="C534" t="str">
            <v>BEZIERS</v>
          </cell>
          <cell r="D534" t="str">
            <v>30189001</v>
          </cell>
          <cell r="E534" t="str">
            <v>NIMES-COURBESSAC</v>
          </cell>
          <cell r="F534">
            <v>3</v>
          </cell>
          <cell r="G534" t="str">
            <v>ZET04</v>
          </cell>
          <cell r="H534" t="str">
            <v>GRDF</v>
          </cell>
        </row>
        <row r="535">
          <cell r="B535" t="str">
            <v>GD0505</v>
          </cell>
          <cell r="C535" t="str">
            <v>LIGNAN-SUR-ORB</v>
          </cell>
          <cell r="D535" t="str">
            <v>30189001</v>
          </cell>
          <cell r="E535" t="str">
            <v>NIMES-COURBESSAC</v>
          </cell>
          <cell r="F535">
            <v>1</v>
          </cell>
          <cell r="G535" t="str">
            <v>ZET04</v>
          </cell>
          <cell r="H535" t="str">
            <v>GRDF</v>
          </cell>
        </row>
        <row r="536">
          <cell r="B536" t="str">
            <v>GD0513</v>
          </cell>
          <cell r="C536" t="str">
            <v>LODEVE</v>
          </cell>
          <cell r="D536" t="str">
            <v>30189001</v>
          </cell>
          <cell r="E536" t="str">
            <v>NIMES-COURBESSAC</v>
          </cell>
          <cell r="F536">
            <v>9</v>
          </cell>
          <cell r="G536" t="str">
            <v>ZET04</v>
          </cell>
          <cell r="H536" t="str">
            <v>GRDF</v>
          </cell>
        </row>
        <row r="537">
          <cell r="B537" t="str">
            <v>GD0504</v>
          </cell>
          <cell r="C537" t="str">
            <v>CRUZY</v>
          </cell>
          <cell r="D537" t="str">
            <v>66136001</v>
          </cell>
          <cell r="E537" t="str">
            <v>PERPIGNAN</v>
          </cell>
          <cell r="F537">
            <v>2</v>
          </cell>
          <cell r="G537" t="str">
            <v>ZET04</v>
          </cell>
          <cell r="H537" t="str">
            <v>GRDF</v>
          </cell>
        </row>
        <row r="538">
          <cell r="B538" t="str">
            <v>GD0509</v>
          </cell>
          <cell r="C538" t="str">
            <v>MONTAGNAC</v>
          </cell>
          <cell r="D538" t="str">
            <v>30189001</v>
          </cell>
          <cell r="E538" t="str">
            <v>NIMES-COURBESSAC</v>
          </cell>
          <cell r="F538">
            <v>4</v>
          </cell>
          <cell r="G538" t="str">
            <v>ZET04</v>
          </cell>
          <cell r="H538" t="str">
            <v>GRDF</v>
          </cell>
        </row>
        <row r="539">
          <cell r="B539" t="str">
            <v>GD0510</v>
          </cell>
          <cell r="C539" t="str">
            <v>VILLEVEYRAC</v>
          </cell>
          <cell r="D539" t="str">
            <v>30189001</v>
          </cell>
          <cell r="E539" t="str">
            <v>NIMES-COURBESSAC</v>
          </cell>
          <cell r="F539">
            <v>5</v>
          </cell>
          <cell r="G539" t="str">
            <v>ZET04</v>
          </cell>
          <cell r="H539" t="str">
            <v>GRDF</v>
          </cell>
        </row>
        <row r="540">
          <cell r="B540" t="str">
            <v>GD0280</v>
          </cell>
          <cell r="C540" t="str">
            <v>RENNES</v>
          </cell>
          <cell r="D540" t="str">
            <v>35228001</v>
          </cell>
          <cell r="E540" t="str">
            <v>DINARD-LE-PLEURTUIT</v>
          </cell>
          <cell r="F540">
            <v>2</v>
          </cell>
          <cell r="G540" t="str">
            <v>ZET04</v>
          </cell>
          <cell r="H540" t="str">
            <v>GRDF</v>
          </cell>
        </row>
        <row r="541">
          <cell r="B541" t="str">
            <v>GD0284</v>
          </cell>
          <cell r="C541" t="str">
            <v>VITRE</v>
          </cell>
          <cell r="D541" t="str">
            <v>35228001</v>
          </cell>
          <cell r="E541" t="str">
            <v>DINARD-LE-PLEURTUIT</v>
          </cell>
          <cell r="F541">
            <v>6</v>
          </cell>
          <cell r="G541" t="str">
            <v>ZET04</v>
          </cell>
          <cell r="H541" t="str">
            <v>GRDF</v>
          </cell>
        </row>
        <row r="542">
          <cell r="B542" t="str">
            <v>GD0272</v>
          </cell>
          <cell r="C542" t="str">
            <v>SAINT-MALO</v>
          </cell>
          <cell r="D542" t="str">
            <v>35228001</v>
          </cell>
          <cell r="E542" t="str">
            <v>DINARD-LE-PLEURTUIT</v>
          </cell>
          <cell r="F542">
            <v>5</v>
          </cell>
          <cell r="G542" t="str">
            <v>ZET04</v>
          </cell>
          <cell r="H542" t="str">
            <v>GRDF</v>
          </cell>
        </row>
        <row r="543">
          <cell r="B543" t="str">
            <v>GD0308</v>
          </cell>
          <cell r="C543" t="str">
            <v>BRUZ</v>
          </cell>
          <cell r="D543" t="str">
            <v>35228001</v>
          </cell>
          <cell r="E543" t="str">
            <v>DINARD-LE-PLEURTUIT</v>
          </cell>
          <cell r="F543">
            <v>1</v>
          </cell>
          <cell r="G543" t="str">
            <v>ZET04</v>
          </cell>
          <cell r="H543" t="str">
            <v>GRDF</v>
          </cell>
        </row>
        <row r="544">
          <cell r="B544" t="str">
            <v>GD0306</v>
          </cell>
          <cell r="C544" t="str">
            <v>REDON</v>
          </cell>
          <cell r="D544" t="str">
            <v>35228001</v>
          </cell>
          <cell r="E544" t="str">
            <v>DINARD-LE-PLEURTUIT</v>
          </cell>
          <cell r="F544">
            <v>3</v>
          </cell>
          <cell r="G544" t="str">
            <v>ZET04</v>
          </cell>
          <cell r="H544" t="str">
            <v>GRDF</v>
          </cell>
        </row>
        <row r="545">
          <cell r="B545" t="str">
            <v>GD0285</v>
          </cell>
          <cell r="C545" t="str">
            <v>FOUGERES</v>
          </cell>
          <cell r="D545" t="str">
            <v>35228001</v>
          </cell>
          <cell r="E545" t="str">
            <v>DINARD-LE-PLEURTUIT</v>
          </cell>
          <cell r="F545">
            <v>8</v>
          </cell>
          <cell r="G545" t="str">
            <v>ZET04</v>
          </cell>
          <cell r="H545" t="str">
            <v>GRDF</v>
          </cell>
        </row>
        <row r="546">
          <cell r="B546" t="str">
            <v>GD0279</v>
          </cell>
          <cell r="C546" t="str">
            <v>MORDELLES</v>
          </cell>
          <cell r="D546" t="str">
            <v>35228001</v>
          </cell>
          <cell r="E546" t="str">
            <v>DINARD-LE-PLEURTUIT</v>
          </cell>
          <cell r="F546">
            <v>3</v>
          </cell>
          <cell r="G546" t="str">
            <v>ZET04</v>
          </cell>
          <cell r="H546" t="str">
            <v>GRDF</v>
          </cell>
        </row>
        <row r="547">
          <cell r="B547" t="str">
            <v>GD0275</v>
          </cell>
          <cell r="C547" t="str">
            <v>MONTAUBAN-DE-BRETAGNE</v>
          </cell>
          <cell r="D547" t="str">
            <v>35228001</v>
          </cell>
          <cell r="E547" t="str">
            <v>DINARD-LE-PLEURTUIT</v>
          </cell>
          <cell r="F547">
            <v>6</v>
          </cell>
          <cell r="G547" t="str">
            <v>ZET04</v>
          </cell>
          <cell r="H547" t="str">
            <v>GRDF</v>
          </cell>
        </row>
        <row r="548">
          <cell r="B548" t="str">
            <v>GD0281</v>
          </cell>
          <cell r="C548" t="str">
            <v>VERN-SUR-SEICHE</v>
          </cell>
          <cell r="D548" t="str">
            <v>35228001</v>
          </cell>
          <cell r="E548" t="str">
            <v>DINARD-LE-PLEURTUIT</v>
          </cell>
          <cell r="F548">
            <v>3</v>
          </cell>
          <cell r="G548" t="str">
            <v>ZET04</v>
          </cell>
          <cell r="H548" t="str">
            <v>GRDF</v>
          </cell>
        </row>
        <row r="549">
          <cell r="B549" t="str">
            <v>GD0276</v>
          </cell>
          <cell r="C549" t="str">
            <v>MONTFORT-SUR-MEU</v>
          </cell>
          <cell r="D549" t="str">
            <v>35228001</v>
          </cell>
          <cell r="E549" t="str">
            <v>DINARD-LE-PLEURTUIT</v>
          </cell>
          <cell r="F549">
            <v>4</v>
          </cell>
          <cell r="G549" t="str">
            <v>ZET04</v>
          </cell>
          <cell r="H549" t="str">
            <v>GRDF</v>
          </cell>
        </row>
        <row r="550">
          <cell r="B550" t="str">
            <v>GD0277</v>
          </cell>
          <cell r="C550" t="str">
            <v>PACE</v>
          </cell>
          <cell r="D550" t="str">
            <v>35228001</v>
          </cell>
          <cell r="E550" t="str">
            <v>DINARD-LE-PLEURTUIT</v>
          </cell>
          <cell r="F550">
            <v>5</v>
          </cell>
          <cell r="G550" t="str">
            <v>ZET04</v>
          </cell>
          <cell r="H550" t="str">
            <v>GRDF</v>
          </cell>
        </row>
        <row r="551">
          <cell r="B551" t="str">
            <v>GD0283</v>
          </cell>
          <cell r="C551" t="str">
            <v>CHATEAUBOURG</v>
          </cell>
          <cell r="D551" t="str">
            <v>35228001</v>
          </cell>
          <cell r="E551" t="str">
            <v>DINARD-LE-PLEURTUIT</v>
          </cell>
          <cell r="F551">
            <v>6</v>
          </cell>
          <cell r="G551" t="str">
            <v>ZET04</v>
          </cell>
          <cell r="H551" t="str">
            <v>GRDF</v>
          </cell>
        </row>
        <row r="552">
          <cell r="B552" t="str">
            <v>GD0282</v>
          </cell>
          <cell r="C552" t="str">
            <v>CHATEAUGIRON</v>
          </cell>
          <cell r="D552" t="str">
            <v>35228001</v>
          </cell>
          <cell r="E552" t="str">
            <v>DINARD-LE-PLEURTUIT</v>
          </cell>
          <cell r="F552">
            <v>4</v>
          </cell>
          <cell r="G552" t="str">
            <v>ZET04</v>
          </cell>
          <cell r="H552" t="str">
            <v>GRDF</v>
          </cell>
        </row>
        <row r="553">
          <cell r="B553" t="str">
            <v>GD0286</v>
          </cell>
          <cell r="C553" t="str">
            <v>GUICHEN</v>
          </cell>
          <cell r="D553" t="str">
            <v>35228001</v>
          </cell>
          <cell r="E553" t="str">
            <v>DINARD-LE-PLEURTUIT</v>
          </cell>
          <cell r="F553">
            <v>10</v>
          </cell>
          <cell r="G553" t="str">
            <v>ZET04</v>
          </cell>
          <cell r="H553" t="str">
            <v>GRDF</v>
          </cell>
        </row>
        <row r="554">
          <cell r="B554" t="str">
            <v>GD0273</v>
          </cell>
          <cell r="C554" t="str">
            <v>GUIPEL</v>
          </cell>
          <cell r="D554" t="str">
            <v>35228001</v>
          </cell>
          <cell r="E554" t="str">
            <v>DINARD-LE-PLEURTUIT</v>
          </cell>
          <cell r="F554">
            <v>7</v>
          </cell>
          <cell r="G554" t="str">
            <v>ZET04</v>
          </cell>
          <cell r="H554" t="str">
            <v>GRDF</v>
          </cell>
        </row>
        <row r="555">
          <cell r="B555" t="str">
            <v>GD0302</v>
          </cell>
          <cell r="C555" t="str">
            <v>LAILLE</v>
          </cell>
          <cell r="D555" t="str">
            <v>35228001</v>
          </cell>
          <cell r="E555" t="str">
            <v>DINARD-LE-PLEURTUIT</v>
          </cell>
          <cell r="F555">
            <v>2</v>
          </cell>
          <cell r="G555" t="str">
            <v>ZET04</v>
          </cell>
          <cell r="H555" t="str">
            <v>GRDF</v>
          </cell>
        </row>
        <row r="556">
          <cell r="B556" t="str">
            <v>GD0278</v>
          </cell>
          <cell r="C556" t="str">
            <v>MELESSE</v>
          </cell>
          <cell r="D556" t="str">
            <v>35228001</v>
          </cell>
          <cell r="E556" t="str">
            <v>DINARD-LE-PLEURTUIT</v>
          </cell>
          <cell r="F556">
            <v>4</v>
          </cell>
          <cell r="G556" t="str">
            <v>ZET04</v>
          </cell>
          <cell r="H556" t="str">
            <v>GRDF</v>
          </cell>
        </row>
        <row r="557">
          <cell r="B557" t="str">
            <v>GD0303</v>
          </cell>
          <cell r="C557" t="str">
            <v>SAINT-AUBIN-DES-LANDES</v>
          </cell>
          <cell r="D557" t="str">
            <v>35228001</v>
          </cell>
          <cell r="E557" t="str">
            <v>DINARD-LE-PLEURTUIT</v>
          </cell>
          <cell r="F557">
            <v>5</v>
          </cell>
          <cell r="G557" t="str">
            <v>ZET04</v>
          </cell>
          <cell r="H557" t="str">
            <v>GRDF</v>
          </cell>
        </row>
        <row r="558">
          <cell r="B558" t="str">
            <v>GD0274</v>
          </cell>
          <cell r="C558" t="str">
            <v>SAINT-MEEN-LE-GRAND</v>
          </cell>
          <cell r="D558" t="str">
            <v>35228001</v>
          </cell>
          <cell r="E558" t="str">
            <v>DINARD-LE-PLEURTUIT</v>
          </cell>
          <cell r="F558">
            <v>10</v>
          </cell>
          <cell r="G558" t="str">
            <v>ZET04</v>
          </cell>
          <cell r="H558" t="str">
            <v>GRDF</v>
          </cell>
        </row>
        <row r="559">
          <cell r="B559" t="str">
            <v>GD0730</v>
          </cell>
          <cell r="C559" t="str">
            <v>ARDENTES</v>
          </cell>
          <cell r="D559" t="str">
            <v>18033001</v>
          </cell>
          <cell r="E559" t="str">
            <v>BOURGES</v>
          </cell>
          <cell r="F559">
            <v>2</v>
          </cell>
          <cell r="G559" t="str">
            <v>ZET04</v>
          </cell>
          <cell r="H559" t="str">
            <v>GRDF</v>
          </cell>
        </row>
        <row r="560">
          <cell r="B560" t="str">
            <v>GD0733</v>
          </cell>
          <cell r="C560" t="str">
            <v>LE BLANC</v>
          </cell>
          <cell r="D560" t="str">
            <v>18033001</v>
          </cell>
          <cell r="E560" t="str">
            <v>BOURGES</v>
          </cell>
          <cell r="F560">
            <v>10</v>
          </cell>
          <cell r="G560" t="str">
            <v>ZET04</v>
          </cell>
          <cell r="H560" t="str">
            <v>GRDF</v>
          </cell>
        </row>
        <row r="561">
          <cell r="B561" t="str">
            <v>GD0731</v>
          </cell>
          <cell r="C561" t="str">
            <v>BUZANCAIS</v>
          </cell>
          <cell r="D561" t="str">
            <v>18033001</v>
          </cell>
          <cell r="E561" t="str">
            <v>BOURGES</v>
          </cell>
          <cell r="F561">
            <v>6</v>
          </cell>
          <cell r="G561" t="str">
            <v>ZET04</v>
          </cell>
          <cell r="H561" t="str">
            <v>GRDF</v>
          </cell>
        </row>
        <row r="562">
          <cell r="B562" t="str">
            <v>GD0698</v>
          </cell>
          <cell r="C562" t="str">
            <v>CHABRIS</v>
          </cell>
          <cell r="D562" t="str">
            <v>18033001</v>
          </cell>
          <cell r="E562" t="str">
            <v>BOURGES</v>
          </cell>
          <cell r="F562">
            <v>2</v>
          </cell>
          <cell r="G562" t="str">
            <v>ZET04</v>
          </cell>
          <cell r="H562" t="str">
            <v>GRDF</v>
          </cell>
        </row>
        <row r="563">
          <cell r="B563" t="str">
            <v>GD0729</v>
          </cell>
          <cell r="C563" t="str">
            <v>CHATEAUROUX</v>
          </cell>
          <cell r="D563" t="str">
            <v>18033001</v>
          </cell>
          <cell r="E563" t="str">
            <v>BOURGES</v>
          </cell>
          <cell r="F563">
            <v>1</v>
          </cell>
          <cell r="G563" t="str">
            <v>ZET04</v>
          </cell>
          <cell r="H563" t="str">
            <v>GRDF</v>
          </cell>
        </row>
        <row r="564">
          <cell r="B564" t="str">
            <v>GD0746</v>
          </cell>
          <cell r="C564" t="str">
            <v>LA CHATRE</v>
          </cell>
          <cell r="D564" t="str">
            <v>18033001</v>
          </cell>
          <cell r="E564" t="str">
            <v>BOURGES</v>
          </cell>
          <cell r="F564">
            <v>10</v>
          </cell>
          <cell r="G564" t="str">
            <v>ZET04</v>
          </cell>
          <cell r="H564" t="str">
            <v>GRDF</v>
          </cell>
        </row>
        <row r="565">
          <cell r="B565" t="str">
            <v>GD0734</v>
          </cell>
          <cell r="C565" t="str">
            <v>CIRON</v>
          </cell>
          <cell r="D565" t="str">
            <v>18033001</v>
          </cell>
          <cell r="E565" t="str">
            <v>BOURGES</v>
          </cell>
          <cell r="F565">
            <v>8</v>
          </cell>
          <cell r="G565" t="str">
            <v>ZET04</v>
          </cell>
          <cell r="H565" t="str">
            <v>GRDF</v>
          </cell>
        </row>
        <row r="566">
          <cell r="B566" t="str">
            <v>GD0727</v>
          </cell>
          <cell r="C566" t="str">
            <v>ISSOUDUN</v>
          </cell>
          <cell r="D566" t="str">
            <v>18033001</v>
          </cell>
          <cell r="E566" t="str">
            <v>BOURGES</v>
          </cell>
          <cell r="F566">
            <v>5</v>
          </cell>
          <cell r="G566" t="str">
            <v>ZET04</v>
          </cell>
          <cell r="H566" t="str">
            <v>GRDF</v>
          </cell>
        </row>
        <row r="567">
          <cell r="B567" t="str">
            <v>GD0728</v>
          </cell>
          <cell r="C567" t="str">
            <v>NEUVY-PAILLOUX</v>
          </cell>
          <cell r="D567" t="str">
            <v>18033001</v>
          </cell>
          <cell r="E567" t="str">
            <v>BOURGES</v>
          </cell>
          <cell r="F567">
            <v>2</v>
          </cell>
          <cell r="G567" t="str">
            <v>ZET04</v>
          </cell>
          <cell r="H567" t="str">
            <v>GRDF</v>
          </cell>
        </row>
        <row r="568">
          <cell r="B568" t="str">
            <v>GD0732</v>
          </cell>
          <cell r="C568" t="str">
            <v>VILLEDIEU-SUR-INDRE</v>
          </cell>
          <cell r="D568" t="str">
            <v>18033001</v>
          </cell>
          <cell r="E568" t="str">
            <v>BOURGES</v>
          </cell>
          <cell r="F568">
            <v>3</v>
          </cell>
          <cell r="G568" t="str">
            <v>ZET04</v>
          </cell>
          <cell r="H568" t="str">
            <v>GRDF</v>
          </cell>
        </row>
        <row r="569">
          <cell r="B569" t="str">
            <v>GD0745</v>
          </cell>
          <cell r="C569" t="str">
            <v>POULIGNY-NOTRE-DAME</v>
          </cell>
          <cell r="D569" t="str">
            <v>18033001</v>
          </cell>
          <cell r="E569" t="str">
            <v>BOURGES</v>
          </cell>
          <cell r="F569">
            <v>7</v>
          </cell>
          <cell r="G569" t="str">
            <v>ZET04</v>
          </cell>
          <cell r="H569" t="str">
            <v>GRDF</v>
          </cell>
        </row>
        <row r="570">
          <cell r="B570" t="str">
            <v>GD0735</v>
          </cell>
          <cell r="C570" t="str">
            <v>SAINT-GAULTIER</v>
          </cell>
          <cell r="D570" t="str">
            <v>18033001</v>
          </cell>
          <cell r="E570" t="str">
            <v>BOURGES</v>
          </cell>
          <cell r="F570">
            <v>1</v>
          </cell>
          <cell r="G570" t="str">
            <v>ZET04</v>
          </cell>
          <cell r="H570" t="str">
            <v>GRDF</v>
          </cell>
        </row>
        <row r="571">
          <cell r="B571" t="str">
            <v>GD0724</v>
          </cell>
          <cell r="C571" t="str">
            <v>VALENCAY</v>
          </cell>
          <cell r="D571" t="str">
            <v>18033001</v>
          </cell>
          <cell r="E571" t="str">
            <v>BOURGES</v>
          </cell>
          <cell r="F571">
            <v>0</v>
          </cell>
          <cell r="G571" t="str">
            <v>ZET04</v>
          </cell>
          <cell r="H571" t="str">
            <v>GRDF</v>
          </cell>
        </row>
        <row r="572">
          <cell r="B572" t="str">
            <v>GD0723</v>
          </cell>
          <cell r="C572" t="str">
            <v>DESCARTES</v>
          </cell>
          <cell r="D572" t="str">
            <v>37179001</v>
          </cell>
          <cell r="E572" t="str">
            <v>TOURS</v>
          </cell>
          <cell r="F572">
            <v>6</v>
          </cell>
          <cell r="G572" t="str">
            <v>ZET04</v>
          </cell>
          <cell r="H572" t="str">
            <v>GRDF</v>
          </cell>
        </row>
        <row r="573">
          <cell r="B573" t="str">
            <v>GD0703</v>
          </cell>
          <cell r="C573" t="str">
            <v>AMBOISE</v>
          </cell>
          <cell r="D573" t="str">
            <v>37179001</v>
          </cell>
          <cell r="E573" t="str">
            <v>TOURS</v>
          </cell>
          <cell r="F573">
            <v>2</v>
          </cell>
          <cell r="G573" t="str">
            <v>ZET04</v>
          </cell>
          <cell r="H573" t="str">
            <v>GRDF</v>
          </cell>
        </row>
        <row r="574">
          <cell r="B574" t="str">
            <v>GD0715</v>
          </cell>
          <cell r="C574" t="str">
            <v>MONTS</v>
          </cell>
          <cell r="D574" t="str">
            <v>37179001</v>
          </cell>
          <cell r="E574" t="str">
            <v>TOURS</v>
          </cell>
          <cell r="F574">
            <v>3</v>
          </cell>
          <cell r="G574" t="str">
            <v>ZET04</v>
          </cell>
          <cell r="H574" t="str">
            <v>GRDF</v>
          </cell>
        </row>
        <row r="575">
          <cell r="B575" t="str">
            <v>GD0707</v>
          </cell>
          <cell r="C575" t="str">
            <v>CHATEAU-RENAULT</v>
          </cell>
          <cell r="D575" t="str">
            <v>37179001</v>
          </cell>
          <cell r="E575" t="str">
            <v>TOURS</v>
          </cell>
          <cell r="F575">
            <v>1</v>
          </cell>
          <cell r="G575" t="str">
            <v>ZET04</v>
          </cell>
          <cell r="H575" t="str">
            <v>GRDF</v>
          </cell>
        </row>
        <row r="576">
          <cell r="B576" t="str">
            <v>GD0713</v>
          </cell>
          <cell r="C576" t="str">
            <v>CHINON</v>
          </cell>
          <cell r="D576" t="str">
            <v>37179001</v>
          </cell>
          <cell r="E576" t="str">
            <v>TOURS</v>
          </cell>
          <cell r="F576">
            <v>10</v>
          </cell>
          <cell r="G576" t="str">
            <v>ZET04</v>
          </cell>
          <cell r="H576" t="str">
            <v>GRDF</v>
          </cell>
        </row>
        <row r="577">
          <cell r="B577" t="str">
            <v>GD0708</v>
          </cell>
          <cell r="C577" t="str">
            <v>TOURS</v>
          </cell>
          <cell r="D577" t="str">
            <v>37179001</v>
          </cell>
          <cell r="E577" t="str">
            <v>TOURS</v>
          </cell>
          <cell r="F577">
            <v>1</v>
          </cell>
          <cell r="G577" t="str">
            <v>ZET04</v>
          </cell>
          <cell r="H577" t="str">
            <v>GRDF</v>
          </cell>
        </row>
        <row r="578">
          <cell r="B578" t="str">
            <v>GD0719</v>
          </cell>
          <cell r="C578" t="str">
            <v>LOCHES</v>
          </cell>
          <cell r="D578" t="str">
            <v>37179001</v>
          </cell>
          <cell r="E578" t="str">
            <v>TOURS</v>
          </cell>
          <cell r="F578">
            <v>4</v>
          </cell>
          <cell r="G578" t="str">
            <v>ZET04</v>
          </cell>
          <cell r="H578" t="str">
            <v>GRDF</v>
          </cell>
        </row>
        <row r="579">
          <cell r="B579" t="str">
            <v>GD0700</v>
          </cell>
          <cell r="C579" t="str">
            <v>MONTRICHARD</v>
          </cell>
          <cell r="D579" t="str">
            <v>37179001</v>
          </cell>
          <cell r="E579" t="str">
            <v>TOURS</v>
          </cell>
          <cell r="F579">
            <v>3</v>
          </cell>
          <cell r="G579" t="str">
            <v>ZET04</v>
          </cell>
          <cell r="H579" t="str">
            <v>GRDF</v>
          </cell>
        </row>
        <row r="580">
          <cell r="B580" t="str">
            <v>GD0714</v>
          </cell>
          <cell r="C580" t="str">
            <v>BOURGUEIL</v>
          </cell>
          <cell r="D580" t="str">
            <v>37179001</v>
          </cell>
          <cell r="E580" t="str">
            <v>TOURS</v>
          </cell>
          <cell r="F580">
            <v>10</v>
          </cell>
          <cell r="G580" t="str">
            <v>ZET04</v>
          </cell>
          <cell r="H580" t="str">
            <v>GRDF</v>
          </cell>
        </row>
        <row r="581">
          <cell r="B581" t="str">
            <v>GD0718</v>
          </cell>
          <cell r="C581" t="str">
            <v>CHAMBOURG-SUR-INDRE</v>
          </cell>
          <cell r="D581" t="str">
            <v>37179001</v>
          </cell>
          <cell r="E581" t="str">
            <v>TOURS</v>
          </cell>
          <cell r="F581">
            <v>3</v>
          </cell>
          <cell r="G581" t="str">
            <v>ZET04</v>
          </cell>
          <cell r="H581" t="str">
            <v>GRDF</v>
          </cell>
        </row>
        <row r="582">
          <cell r="B582" t="str">
            <v>GD0709</v>
          </cell>
          <cell r="C582" t="str">
            <v>NEUILLE-PONT-PIERRE</v>
          </cell>
          <cell r="D582" t="str">
            <v>37179001</v>
          </cell>
          <cell r="E582" t="str">
            <v>TOURS</v>
          </cell>
          <cell r="F582">
            <v>0</v>
          </cell>
          <cell r="G582" t="str">
            <v>ZET04</v>
          </cell>
          <cell r="H582" t="str">
            <v>GRDF</v>
          </cell>
        </row>
        <row r="583">
          <cell r="B583" t="str">
            <v>GD0701</v>
          </cell>
          <cell r="C583" t="str">
            <v>CHISSEAUX</v>
          </cell>
          <cell r="D583" t="str">
            <v>37179001</v>
          </cell>
          <cell r="E583" t="str">
            <v>TOURS</v>
          </cell>
          <cell r="F583">
            <v>7</v>
          </cell>
          <cell r="G583" t="str">
            <v>ZET04</v>
          </cell>
          <cell r="H583" t="str">
            <v>GRDF</v>
          </cell>
        </row>
        <row r="584">
          <cell r="B584" t="str">
            <v>GD0711</v>
          </cell>
          <cell r="C584" t="str">
            <v>CINQ-MARS-LA-PILE</v>
          </cell>
          <cell r="D584" t="str">
            <v>37179001</v>
          </cell>
          <cell r="E584" t="str">
            <v>TOURS</v>
          </cell>
          <cell r="F584">
            <v>6</v>
          </cell>
          <cell r="G584" t="str">
            <v>ZET04</v>
          </cell>
          <cell r="H584" t="str">
            <v>GRDF</v>
          </cell>
        </row>
        <row r="585">
          <cell r="B585" t="str">
            <v>GD0717</v>
          </cell>
          <cell r="C585" t="str">
            <v>REIGNAC-SUR-INDRE</v>
          </cell>
          <cell r="D585" t="str">
            <v>37179001</v>
          </cell>
          <cell r="E585" t="str">
            <v>TOURS</v>
          </cell>
          <cell r="F585">
            <v>4</v>
          </cell>
          <cell r="G585" t="str">
            <v>ZET04</v>
          </cell>
          <cell r="H585" t="str">
            <v>GRDF</v>
          </cell>
        </row>
        <row r="586">
          <cell r="B586" t="str">
            <v>GD0721</v>
          </cell>
          <cell r="C586" t="str">
            <v>L' ILE-BOUCHARD</v>
          </cell>
          <cell r="D586" t="str">
            <v>37179001</v>
          </cell>
          <cell r="E586" t="str">
            <v>TOURS</v>
          </cell>
          <cell r="F586">
            <v>10</v>
          </cell>
          <cell r="G586" t="str">
            <v>ZET04</v>
          </cell>
          <cell r="H586" t="str">
            <v>GRDF</v>
          </cell>
        </row>
        <row r="587">
          <cell r="B587" t="str">
            <v>GD0716</v>
          </cell>
          <cell r="C587" t="str">
            <v>ESVRES</v>
          </cell>
          <cell r="D587" t="str">
            <v>37179001</v>
          </cell>
          <cell r="E587" t="str">
            <v>TOURS</v>
          </cell>
          <cell r="F587">
            <v>5</v>
          </cell>
          <cell r="G587" t="str">
            <v>ZET04</v>
          </cell>
          <cell r="H587" t="str">
            <v>GRDF</v>
          </cell>
        </row>
        <row r="588">
          <cell r="B588" t="str">
            <v>GD0712</v>
          </cell>
          <cell r="C588" t="str">
            <v>LANGEAIS</v>
          </cell>
          <cell r="D588" t="str">
            <v>37179001</v>
          </cell>
          <cell r="E588" t="str">
            <v>TOURS</v>
          </cell>
          <cell r="F588">
            <v>8</v>
          </cell>
          <cell r="G588" t="str">
            <v>ZET04</v>
          </cell>
          <cell r="H588" t="str">
            <v>GRDF</v>
          </cell>
        </row>
        <row r="589">
          <cell r="B589" t="str">
            <v>GD0720</v>
          </cell>
          <cell r="C589" t="str">
            <v>LIGUEIL</v>
          </cell>
          <cell r="D589" t="str">
            <v>37179001</v>
          </cell>
          <cell r="E589" t="str">
            <v>TOURS</v>
          </cell>
          <cell r="F589">
            <v>4</v>
          </cell>
          <cell r="G589" t="str">
            <v>ZET04</v>
          </cell>
          <cell r="H589" t="str">
            <v>GRDF</v>
          </cell>
        </row>
        <row r="590">
          <cell r="B590" t="str">
            <v>GD0710</v>
          </cell>
          <cell r="C590" t="str">
            <v>LUYNES</v>
          </cell>
          <cell r="D590" t="str">
            <v>37179001</v>
          </cell>
          <cell r="E590" t="str">
            <v>TOURS</v>
          </cell>
          <cell r="F590">
            <v>3</v>
          </cell>
          <cell r="G590" t="str">
            <v>ZET04</v>
          </cell>
          <cell r="H590" t="str">
            <v>GRDF</v>
          </cell>
        </row>
        <row r="591">
          <cell r="B591" t="str">
            <v>GD0726</v>
          </cell>
          <cell r="C591" t="str">
            <v>SAINTE-MAURE-DE-TOURAINE</v>
          </cell>
          <cell r="D591" t="str">
            <v>37179001</v>
          </cell>
          <cell r="E591" t="str">
            <v>TOURS</v>
          </cell>
          <cell r="F591">
            <v>10</v>
          </cell>
          <cell r="G591" t="str">
            <v>ZET04</v>
          </cell>
          <cell r="H591" t="str">
            <v>GRDF</v>
          </cell>
        </row>
        <row r="592">
          <cell r="B592" t="str">
            <v>GD1085</v>
          </cell>
          <cell r="C592" t="str">
            <v>LE PONT-DE-BEAUVOISIN</v>
          </cell>
          <cell r="D592" t="str">
            <v>38384001</v>
          </cell>
          <cell r="E592" t="str">
            <v>GRENOBLE-ST-GEOIRS</v>
          </cell>
          <cell r="F592">
            <v>10</v>
          </cell>
          <cell r="G592" t="str">
            <v>ZET04</v>
          </cell>
          <cell r="H592" t="str">
            <v>GRDF</v>
          </cell>
        </row>
        <row r="593">
          <cell r="B593" t="str">
            <v>GD1086</v>
          </cell>
          <cell r="C593" t="str">
            <v>LES AVENIERES</v>
          </cell>
          <cell r="D593" t="str">
            <v>38384001</v>
          </cell>
          <cell r="E593" t="str">
            <v>GRENOBLE-ST-GEOIRS</v>
          </cell>
          <cell r="F593">
            <v>10</v>
          </cell>
          <cell r="G593" t="str">
            <v>ZET04</v>
          </cell>
          <cell r="H593" t="str">
            <v>GRDF</v>
          </cell>
        </row>
        <row r="594">
          <cell r="B594" t="str">
            <v>GD1083</v>
          </cell>
          <cell r="C594" t="str">
            <v>VOIRON</v>
          </cell>
          <cell r="D594" t="str">
            <v>38384001</v>
          </cell>
          <cell r="E594" t="str">
            <v>GRENOBLE-ST-GEOIRS</v>
          </cell>
          <cell r="F594">
            <v>1</v>
          </cell>
          <cell r="G594" t="str">
            <v>ZET04</v>
          </cell>
          <cell r="H594" t="str">
            <v>GRDF</v>
          </cell>
        </row>
        <row r="595">
          <cell r="B595" t="str">
            <v>GD1080</v>
          </cell>
          <cell r="C595" t="str">
            <v>PONTCHARRA</v>
          </cell>
          <cell r="D595" t="str">
            <v>73329001</v>
          </cell>
          <cell r="E595" t="str">
            <v>CHAMBERY-AIX</v>
          </cell>
          <cell r="F595">
            <v>5</v>
          </cell>
          <cell r="G595" t="str">
            <v>ZET04</v>
          </cell>
          <cell r="H595" t="str">
            <v>GRDF</v>
          </cell>
        </row>
        <row r="596">
          <cell r="B596" t="str">
            <v>GR0004</v>
          </cell>
          <cell r="C596" t="str">
            <v>FAVERGES</v>
          </cell>
          <cell r="D596" t="str">
            <v>38384001</v>
          </cell>
          <cell r="E596" t="str">
            <v>GRENOBLE-ST-GEOIRS</v>
          </cell>
          <cell r="F596">
            <v>6</v>
          </cell>
          <cell r="G596" t="str">
            <v>ZET04</v>
          </cell>
          <cell r="H596" t="str">
            <v>GRNB</v>
          </cell>
        </row>
        <row r="597">
          <cell r="B597" t="str">
            <v>GR0003</v>
          </cell>
          <cell r="C597" t="str">
            <v>IZEAUX</v>
          </cell>
          <cell r="D597" t="str">
            <v>38384001</v>
          </cell>
          <cell r="E597" t="str">
            <v>GRENOBLE-ST-GEOIRS</v>
          </cell>
          <cell r="F597">
            <v>1</v>
          </cell>
          <cell r="G597" t="str">
            <v>ZET04</v>
          </cell>
          <cell r="H597" t="str">
            <v>GRNB</v>
          </cell>
        </row>
        <row r="598">
          <cell r="B598" t="str">
            <v>GD1081</v>
          </cell>
          <cell r="C598" t="str">
            <v>SAINT-MARTIN-D'HERES</v>
          </cell>
          <cell r="D598" t="str">
            <v>38384001</v>
          </cell>
          <cell r="E598" t="str">
            <v>GRENOBLE-ST-GEOIRS</v>
          </cell>
          <cell r="F598">
            <v>2</v>
          </cell>
          <cell r="G598" t="str">
            <v>ZET04</v>
          </cell>
          <cell r="H598" t="str">
            <v>GRDF</v>
          </cell>
        </row>
        <row r="599">
          <cell r="B599" t="str">
            <v>GD1089</v>
          </cell>
          <cell r="C599" t="str">
            <v>BOURGOIN-JALLIEU</v>
          </cell>
          <cell r="D599" t="str">
            <v>38384001</v>
          </cell>
          <cell r="E599" t="str">
            <v>GRENOBLE-ST-GEOIRS</v>
          </cell>
          <cell r="F599">
            <v>2</v>
          </cell>
          <cell r="G599" t="str">
            <v>ZET04</v>
          </cell>
          <cell r="H599" t="str">
            <v>GRDF</v>
          </cell>
        </row>
        <row r="600">
          <cell r="B600" t="str">
            <v>GD1088</v>
          </cell>
          <cell r="C600" t="str">
            <v>LA TOUR-DU-PIN</v>
          </cell>
          <cell r="D600" t="str">
            <v>38384001</v>
          </cell>
          <cell r="E600" t="str">
            <v>GRENOBLE-ST-GEOIRS</v>
          </cell>
          <cell r="F600">
            <v>5</v>
          </cell>
          <cell r="G600" t="str">
            <v>ZET04</v>
          </cell>
          <cell r="H600" t="str">
            <v>GRDF</v>
          </cell>
        </row>
        <row r="601">
          <cell r="B601" t="str">
            <v>GD1082</v>
          </cell>
          <cell r="C601" t="str">
            <v>VIF</v>
          </cell>
          <cell r="D601" t="str">
            <v>38384001</v>
          </cell>
          <cell r="E601" t="str">
            <v>GRENOBLE-ST-GEOIRS</v>
          </cell>
          <cell r="F601">
            <v>5</v>
          </cell>
          <cell r="G601" t="str">
            <v>ZET04</v>
          </cell>
          <cell r="H601" t="str">
            <v>GRDF</v>
          </cell>
        </row>
        <row r="602">
          <cell r="B602" t="str">
            <v>GD0160</v>
          </cell>
          <cell r="C602" t="str">
            <v>ROUSSILLON</v>
          </cell>
          <cell r="D602" t="str">
            <v>69029001</v>
          </cell>
          <cell r="E602" t="str">
            <v>LYON-BRON</v>
          </cell>
          <cell r="F602">
            <v>1</v>
          </cell>
          <cell r="G602" t="str">
            <v>ZET04</v>
          </cell>
          <cell r="H602" t="str">
            <v>GRDF</v>
          </cell>
        </row>
        <row r="603">
          <cell r="B603" t="str">
            <v>GD1091</v>
          </cell>
          <cell r="C603" t="str">
            <v>CHAMBERY</v>
          </cell>
          <cell r="D603" t="str">
            <v>73329001</v>
          </cell>
          <cell r="E603" t="str">
            <v>CHAMBERY-AIX</v>
          </cell>
          <cell r="F603">
            <v>3</v>
          </cell>
          <cell r="G603" t="str">
            <v>ZET04</v>
          </cell>
          <cell r="H603" t="str">
            <v>GRDF</v>
          </cell>
        </row>
        <row r="604">
          <cell r="B604" t="str">
            <v>GR0005</v>
          </cell>
          <cell r="C604" t="str">
            <v>CHARAVINES</v>
          </cell>
          <cell r="D604" t="str">
            <v>38384001</v>
          </cell>
          <cell r="E604" t="str">
            <v>GRENOBLE-ST-GEOIRS</v>
          </cell>
          <cell r="F604">
            <v>1</v>
          </cell>
          <cell r="G604" t="str">
            <v>ZET04</v>
          </cell>
          <cell r="H604" t="str">
            <v>GRDF</v>
          </cell>
        </row>
        <row r="605">
          <cell r="B605" t="str">
            <v>GD0140</v>
          </cell>
          <cell r="C605" t="str">
            <v>CHARVIEU-CHAVAGNEUX</v>
          </cell>
          <cell r="D605" t="str">
            <v>69029001</v>
          </cell>
          <cell r="E605" t="str">
            <v>LYON-BRON</v>
          </cell>
          <cell r="F605">
            <v>6</v>
          </cell>
          <cell r="G605" t="str">
            <v>ZET04</v>
          </cell>
          <cell r="H605" t="str">
            <v>GRDF</v>
          </cell>
        </row>
        <row r="606">
          <cell r="B606" t="str">
            <v>GD0138</v>
          </cell>
          <cell r="C606" t="str">
            <v>SAINT-BONNET-DE-MURE</v>
          </cell>
          <cell r="D606" t="str">
            <v>69029001</v>
          </cell>
          <cell r="E606" t="str">
            <v>LYON-BRON</v>
          </cell>
          <cell r="F606">
            <v>1</v>
          </cell>
          <cell r="G606" t="str">
            <v>ZET04</v>
          </cell>
          <cell r="H606" t="str">
            <v>GRDF</v>
          </cell>
        </row>
        <row r="607">
          <cell r="B607" t="str">
            <v>GD1087</v>
          </cell>
          <cell r="C607" t="str">
            <v>CORBELIN</v>
          </cell>
          <cell r="D607" t="str">
            <v>38384001</v>
          </cell>
          <cell r="E607" t="str">
            <v>GRENOBLE-ST-GEOIRS</v>
          </cell>
          <cell r="F607">
            <v>7</v>
          </cell>
          <cell r="G607" t="str">
            <v>ZET04</v>
          </cell>
          <cell r="H607" t="str">
            <v>GRDF</v>
          </cell>
        </row>
        <row r="608">
          <cell r="B608" t="str">
            <v>GD1092</v>
          </cell>
          <cell r="C608" t="str">
            <v>ENTRE-DEUX-GUIERS</v>
          </cell>
          <cell r="D608" t="str">
            <v>38384001</v>
          </cell>
          <cell r="E608" t="str">
            <v>GRENOBLE-ST-GEOIRS</v>
          </cell>
          <cell r="F608">
            <v>4</v>
          </cell>
          <cell r="G608" t="str">
            <v>ZET04</v>
          </cell>
          <cell r="H608" t="str">
            <v>GRDF</v>
          </cell>
        </row>
        <row r="609">
          <cell r="B609" t="str">
            <v>GD0159</v>
          </cell>
          <cell r="C609" t="str">
            <v>VIENNE</v>
          </cell>
          <cell r="D609" t="str">
            <v>69029001</v>
          </cell>
          <cell r="E609" t="str">
            <v>LYON-BRON</v>
          </cell>
          <cell r="F609">
            <v>1</v>
          </cell>
          <cell r="G609" t="str">
            <v>ZET04</v>
          </cell>
          <cell r="H609" t="str">
            <v>GRDF</v>
          </cell>
        </row>
        <row r="610">
          <cell r="B610" t="str">
            <v>GR0001</v>
          </cell>
          <cell r="C610" t="str">
            <v>GRENOBLE</v>
          </cell>
          <cell r="D610" t="str">
            <v>38384001</v>
          </cell>
          <cell r="E610" t="str">
            <v>GRENOBLE-ST-GEOIRS</v>
          </cell>
          <cell r="F610">
            <v>2</v>
          </cell>
          <cell r="G610" t="str">
            <v>ZET04</v>
          </cell>
          <cell r="H610" t="str">
            <v>GRNB</v>
          </cell>
        </row>
        <row r="611">
          <cell r="B611" t="str">
            <v>GD0137</v>
          </cell>
          <cell r="C611" t="str">
            <v>HEYRIEUX</v>
          </cell>
          <cell r="D611" t="str">
            <v>69029001</v>
          </cell>
          <cell r="E611" t="str">
            <v>LYON-BRON</v>
          </cell>
          <cell r="F611">
            <v>3</v>
          </cell>
          <cell r="G611" t="str">
            <v>ZET04</v>
          </cell>
          <cell r="H611" t="str">
            <v>GRDF</v>
          </cell>
        </row>
        <row r="612">
          <cell r="B612" t="str">
            <v>GR0002</v>
          </cell>
          <cell r="C612" t="str">
            <v>TREPT</v>
          </cell>
          <cell r="D612" t="str">
            <v>38384001</v>
          </cell>
          <cell r="E612" t="str">
            <v>GRENOBLE-ST-GEOIRS</v>
          </cell>
          <cell r="F612">
            <v>10</v>
          </cell>
          <cell r="G612" t="str">
            <v>ZET04</v>
          </cell>
          <cell r="H612" t="str">
            <v>GRNB</v>
          </cell>
        </row>
        <row r="613">
          <cell r="B613" t="str">
            <v>GD1090</v>
          </cell>
          <cell r="C613" t="str">
            <v>SAINT-SAVIN</v>
          </cell>
          <cell r="D613" t="str">
            <v>38384001</v>
          </cell>
          <cell r="E613" t="str">
            <v>GRENOBLE-ST-GEOIRS</v>
          </cell>
          <cell r="F613">
            <v>10</v>
          </cell>
          <cell r="G613" t="str">
            <v>ZET04</v>
          </cell>
          <cell r="H613" t="str">
            <v>GRDF</v>
          </cell>
        </row>
        <row r="614">
          <cell r="B614" t="str">
            <v>GD0167</v>
          </cell>
          <cell r="C614" t="str">
            <v>SAINT-GEORGES-D'ESPERANCHE</v>
          </cell>
          <cell r="D614" t="str">
            <v>69029001</v>
          </cell>
          <cell r="E614" t="str">
            <v>LYON-BRON</v>
          </cell>
          <cell r="F614">
            <v>0</v>
          </cell>
          <cell r="G614" t="str">
            <v>ZET04</v>
          </cell>
          <cell r="H614" t="str">
            <v>GRDF</v>
          </cell>
        </row>
        <row r="615">
          <cell r="B615" t="str">
            <v>GD1094</v>
          </cell>
          <cell r="C615" t="str">
            <v>SAINT-JEAN-DE-BOURNAY</v>
          </cell>
          <cell r="D615" t="str">
            <v>38384001</v>
          </cell>
          <cell r="E615" t="str">
            <v>GRENOBLE-ST-GEOIRS</v>
          </cell>
          <cell r="F615">
            <v>3</v>
          </cell>
          <cell r="G615" t="str">
            <v>ZET04</v>
          </cell>
          <cell r="H615" t="str">
            <v>GRDF</v>
          </cell>
        </row>
        <row r="616">
          <cell r="B616" t="str">
            <v>GD1084</v>
          </cell>
          <cell r="C616" t="str">
            <v>SAINT-LAURENT-DU-PONT</v>
          </cell>
          <cell r="D616" t="str">
            <v>38384001</v>
          </cell>
          <cell r="E616" t="str">
            <v>GRENOBLE-ST-GEOIRS</v>
          </cell>
          <cell r="F616">
            <v>2</v>
          </cell>
          <cell r="G616" t="str">
            <v>ZET04</v>
          </cell>
          <cell r="H616" t="str">
            <v>GRDF</v>
          </cell>
        </row>
        <row r="617">
          <cell r="B617" t="str">
            <v>GD0165</v>
          </cell>
          <cell r="C617" t="str">
            <v>SERPAIZE</v>
          </cell>
          <cell r="D617" t="str">
            <v>69029001</v>
          </cell>
          <cell r="E617" t="str">
            <v>LYON-BRON</v>
          </cell>
          <cell r="F617">
            <v>0</v>
          </cell>
          <cell r="G617" t="str">
            <v>ZET04</v>
          </cell>
          <cell r="H617" t="str">
            <v>GRDF</v>
          </cell>
        </row>
        <row r="618">
          <cell r="B618" t="str">
            <v>VB0001</v>
          </cell>
          <cell r="C618" t="str">
            <v>VILLARD-BONNOT</v>
          </cell>
          <cell r="D618" t="str">
            <v>38384001</v>
          </cell>
          <cell r="E618" t="str">
            <v>GRENOBLE-ST-GEOIRS</v>
          </cell>
          <cell r="F618">
            <v>10</v>
          </cell>
          <cell r="G618" t="str">
            <v>ZET04</v>
          </cell>
          <cell r="H618" t="str">
            <v>GRNB</v>
          </cell>
        </row>
        <row r="619">
          <cell r="B619" t="str">
            <v>GD0142</v>
          </cell>
          <cell r="C619" t="str">
            <v>VILLETTE-D'ANTHON</v>
          </cell>
          <cell r="D619" t="str">
            <v>69029001</v>
          </cell>
          <cell r="E619" t="str">
            <v>LYON-BRON</v>
          </cell>
          <cell r="F619">
            <v>0</v>
          </cell>
          <cell r="G619" t="str">
            <v>ZET04</v>
          </cell>
          <cell r="H619" t="str">
            <v>GRDF</v>
          </cell>
        </row>
        <row r="620">
          <cell r="B620" t="str">
            <v>GD0039</v>
          </cell>
          <cell r="C620" t="str">
            <v>POLIGNY</v>
          </cell>
          <cell r="D620" t="str">
            <v>25056001</v>
          </cell>
          <cell r="E620" t="str">
            <v>BESANCON</v>
          </cell>
          <cell r="F620">
            <v>10</v>
          </cell>
          <cell r="G620" t="str">
            <v>ZET04</v>
          </cell>
          <cell r="H620" t="str">
            <v>GRDF</v>
          </cell>
        </row>
        <row r="621">
          <cell r="B621" t="str">
            <v>GD0064</v>
          </cell>
          <cell r="C621" t="str">
            <v>TAVAUX</v>
          </cell>
          <cell r="D621" t="str">
            <v>21473001</v>
          </cell>
          <cell r="E621" t="str">
            <v>DIJON-LONGVIC</v>
          </cell>
          <cell r="F621">
            <v>1</v>
          </cell>
          <cell r="G621" t="str">
            <v>ZET04</v>
          </cell>
          <cell r="H621" t="str">
            <v>GRDF</v>
          </cell>
        </row>
        <row r="622">
          <cell r="B622" t="str">
            <v>GD0056</v>
          </cell>
          <cell r="C622" t="str">
            <v>DOLE</v>
          </cell>
          <cell r="D622" t="str">
            <v>21473001</v>
          </cell>
          <cell r="E622" t="str">
            <v>DIJON-LONGVIC</v>
          </cell>
          <cell r="F622">
            <v>2</v>
          </cell>
          <cell r="G622" t="str">
            <v>ZET04</v>
          </cell>
          <cell r="H622" t="str">
            <v>GRDF</v>
          </cell>
        </row>
        <row r="623">
          <cell r="B623" t="str">
            <v>GD0054</v>
          </cell>
          <cell r="C623" t="str">
            <v>MOREZ</v>
          </cell>
          <cell r="D623" t="str">
            <v>25056001</v>
          </cell>
          <cell r="E623" t="str">
            <v>BESANCON</v>
          </cell>
          <cell r="F623">
            <v>10</v>
          </cell>
          <cell r="G623" t="str">
            <v>ZET04</v>
          </cell>
          <cell r="H623" t="str">
            <v>GRDF</v>
          </cell>
        </row>
        <row r="624">
          <cell r="B624" t="str">
            <v>GD0062</v>
          </cell>
          <cell r="C624" t="str">
            <v>BLETTERANS</v>
          </cell>
          <cell r="D624" t="str">
            <v>25056001</v>
          </cell>
          <cell r="E624" t="str">
            <v>BESANCON</v>
          </cell>
          <cell r="F624">
            <v>5</v>
          </cell>
          <cell r="G624" t="str">
            <v>ZET04</v>
          </cell>
          <cell r="H624" t="str">
            <v>GRDF</v>
          </cell>
        </row>
        <row r="625">
          <cell r="B625" t="str">
            <v>GD0057</v>
          </cell>
          <cell r="C625" t="str">
            <v>LONS-LE-SAUNIER</v>
          </cell>
          <cell r="D625" t="str">
            <v>25056001</v>
          </cell>
          <cell r="E625" t="str">
            <v>BESANCON</v>
          </cell>
          <cell r="F625">
            <v>7</v>
          </cell>
          <cell r="G625" t="str">
            <v>ZET04</v>
          </cell>
          <cell r="H625" t="str">
            <v>GRDF</v>
          </cell>
        </row>
        <row r="626">
          <cell r="B626" t="str">
            <v>GD0059</v>
          </cell>
          <cell r="C626" t="str">
            <v>DAMPIERRE</v>
          </cell>
          <cell r="D626" t="str">
            <v>25056001</v>
          </cell>
          <cell r="E626" t="str">
            <v>BESANCON</v>
          </cell>
          <cell r="F626">
            <v>10</v>
          </cell>
          <cell r="G626" t="str">
            <v>ZET04</v>
          </cell>
          <cell r="H626" t="str">
            <v>GRDF</v>
          </cell>
        </row>
        <row r="627">
          <cell r="B627" t="str">
            <v>GD0055</v>
          </cell>
          <cell r="C627" t="str">
            <v>SAINT CLAUDE</v>
          </cell>
          <cell r="D627" t="str">
            <v>25056001</v>
          </cell>
          <cell r="E627" t="str">
            <v>BESANCON</v>
          </cell>
          <cell r="F627">
            <v>3</v>
          </cell>
          <cell r="G627" t="str">
            <v>ZET04</v>
          </cell>
          <cell r="H627" t="str">
            <v>GRDF</v>
          </cell>
        </row>
        <row r="628">
          <cell r="B628" t="str">
            <v>GD8206</v>
          </cell>
          <cell r="C628" t="str">
            <v>BAYONNE</v>
          </cell>
          <cell r="D628" t="str">
            <v>64024001</v>
          </cell>
          <cell r="E628" t="str">
            <v>BIARRITZ-ANGLET</v>
          </cell>
          <cell r="F628">
            <v>5</v>
          </cell>
          <cell r="G628" t="str">
            <v>ZET06</v>
          </cell>
          <cell r="H628" t="str">
            <v>GRDF</v>
          </cell>
        </row>
        <row r="629">
          <cell r="B629" t="str">
            <v>GD8032</v>
          </cell>
          <cell r="C629" t="str">
            <v>VILLENEUVE-DE-MARSAN</v>
          </cell>
          <cell r="D629" t="str">
            <v>64549001</v>
          </cell>
          <cell r="E629" t="str">
            <v>PAU-UZEIN</v>
          </cell>
          <cell r="F629">
            <v>0</v>
          </cell>
          <cell r="G629" t="str">
            <v>ZET06</v>
          </cell>
          <cell r="H629" t="str">
            <v>GRDF</v>
          </cell>
        </row>
        <row r="630">
          <cell r="B630" t="str">
            <v>GD8104</v>
          </cell>
          <cell r="C630" t="str">
            <v>MONT-DE-MARSAN</v>
          </cell>
          <cell r="D630" t="str">
            <v>33281001</v>
          </cell>
          <cell r="E630" t="str">
            <v>BORDEAUX-MERIGNAC</v>
          </cell>
          <cell r="F630">
            <v>2</v>
          </cell>
          <cell r="G630" t="str">
            <v>ZET06</v>
          </cell>
          <cell r="H630" t="str">
            <v>GRDF</v>
          </cell>
        </row>
        <row r="631">
          <cell r="B631" t="str">
            <v>GD8029</v>
          </cell>
          <cell r="C631" t="str">
            <v>BISCARROSSE</v>
          </cell>
          <cell r="D631" t="str">
            <v>33281001</v>
          </cell>
          <cell r="E631" t="str">
            <v>BORDEAUX-MERIGNAC</v>
          </cell>
          <cell r="F631">
            <v>10</v>
          </cell>
          <cell r="G631" t="str">
            <v>ZET06</v>
          </cell>
          <cell r="H631" t="str">
            <v>GRDF</v>
          </cell>
        </row>
        <row r="632">
          <cell r="B632" t="str">
            <v>GD8100</v>
          </cell>
          <cell r="C632" t="str">
            <v>GRENADE-SUR-L'ADOUR</v>
          </cell>
          <cell r="D632" t="str">
            <v>64549001</v>
          </cell>
          <cell r="E632" t="str">
            <v>PAU-UZEIN</v>
          </cell>
          <cell r="F632">
            <v>1</v>
          </cell>
          <cell r="G632" t="str">
            <v>ZET06</v>
          </cell>
          <cell r="H632" t="str">
            <v>GRDF</v>
          </cell>
        </row>
        <row r="633">
          <cell r="B633" t="str">
            <v>GD8207</v>
          </cell>
          <cell r="C633" t="str">
            <v>SOUSTONS</v>
          </cell>
          <cell r="D633" t="str">
            <v>64024001</v>
          </cell>
          <cell r="E633" t="str">
            <v>BIARRITZ-ANGLET</v>
          </cell>
          <cell r="F633">
            <v>8</v>
          </cell>
          <cell r="G633" t="str">
            <v>ZET06</v>
          </cell>
          <cell r="H633" t="str">
            <v>GRDF</v>
          </cell>
        </row>
        <row r="634">
          <cell r="B634" t="str">
            <v>GD8303</v>
          </cell>
          <cell r="C634" t="str">
            <v>CAZERES-SUR-L'ADOUR</v>
          </cell>
          <cell r="D634" t="str">
            <v>64549001</v>
          </cell>
          <cell r="E634" t="str">
            <v>PAU-UZEIN</v>
          </cell>
          <cell r="F634">
            <v>0</v>
          </cell>
          <cell r="G634" t="str">
            <v>ZET06</v>
          </cell>
          <cell r="H634" t="str">
            <v>ASAD</v>
          </cell>
        </row>
        <row r="635">
          <cell r="B635" t="str">
            <v>GD8208</v>
          </cell>
          <cell r="C635" t="str">
            <v>DAX</v>
          </cell>
          <cell r="D635" t="str">
            <v>64024001</v>
          </cell>
          <cell r="E635" t="str">
            <v>BIARRITZ-ANGLET</v>
          </cell>
          <cell r="F635">
            <v>6</v>
          </cell>
          <cell r="G635" t="str">
            <v>ZET06</v>
          </cell>
          <cell r="H635" t="str">
            <v>GRDF</v>
          </cell>
        </row>
        <row r="636">
          <cell r="B636" t="str">
            <v>AA0002</v>
          </cell>
          <cell r="C636" t="str">
            <v>GAAS</v>
          </cell>
          <cell r="D636" t="str">
            <v>64024001</v>
          </cell>
          <cell r="E636" t="str">
            <v>BIARRITZ-ANGLET</v>
          </cell>
          <cell r="F636">
            <v>4</v>
          </cell>
          <cell r="G636" t="str">
            <v>ZET06</v>
          </cell>
          <cell r="H636" t="str">
            <v>ASAD</v>
          </cell>
        </row>
        <row r="637">
          <cell r="B637" t="str">
            <v>GD8102</v>
          </cell>
          <cell r="C637" t="str">
            <v>HAGETMAU</v>
          </cell>
          <cell r="D637" t="str">
            <v>64549001</v>
          </cell>
          <cell r="E637" t="str">
            <v>PAU-UZEIN</v>
          </cell>
          <cell r="F637">
            <v>1</v>
          </cell>
          <cell r="G637" t="str">
            <v>ZET06</v>
          </cell>
          <cell r="H637" t="str">
            <v>GRDF</v>
          </cell>
        </row>
        <row r="638">
          <cell r="B638" t="str">
            <v>GD8203</v>
          </cell>
          <cell r="C638" t="str">
            <v>PEYREHORADE</v>
          </cell>
          <cell r="D638" t="str">
            <v>64024001</v>
          </cell>
          <cell r="E638" t="str">
            <v>BIARRITZ-ANGLET</v>
          </cell>
          <cell r="F638">
            <v>3</v>
          </cell>
          <cell r="G638" t="str">
            <v>ZET06</v>
          </cell>
          <cell r="H638" t="str">
            <v>GRDF</v>
          </cell>
        </row>
        <row r="639">
          <cell r="B639" t="str">
            <v>AA0003</v>
          </cell>
          <cell r="C639" t="str">
            <v>LALUQUE</v>
          </cell>
          <cell r="D639" t="str">
            <v>64024001</v>
          </cell>
          <cell r="E639" t="str">
            <v>BIARRITZ-ANGLET</v>
          </cell>
          <cell r="F639">
            <v>8</v>
          </cell>
          <cell r="G639" t="str">
            <v>ZET06</v>
          </cell>
          <cell r="H639" t="str">
            <v>ASAD</v>
          </cell>
        </row>
        <row r="640">
          <cell r="B640" t="str">
            <v>GD8106</v>
          </cell>
          <cell r="C640" t="str">
            <v>LESGOR</v>
          </cell>
          <cell r="D640" t="str">
            <v>64549001</v>
          </cell>
          <cell r="E640" t="str">
            <v>PAU-UZEIN</v>
          </cell>
          <cell r="F640">
            <v>8</v>
          </cell>
          <cell r="G640" t="str">
            <v>ZET06</v>
          </cell>
          <cell r="H640" t="str">
            <v>GRDF</v>
          </cell>
        </row>
        <row r="641">
          <cell r="B641" t="str">
            <v>GD8107</v>
          </cell>
          <cell r="C641" t="str">
            <v>MORCENX</v>
          </cell>
          <cell r="D641" t="str">
            <v>33281001</v>
          </cell>
          <cell r="E641" t="str">
            <v>BORDEAUX-MERIGNAC</v>
          </cell>
          <cell r="F641">
            <v>9</v>
          </cell>
          <cell r="G641" t="str">
            <v>ZET06</v>
          </cell>
          <cell r="H641" t="str">
            <v>GRDF</v>
          </cell>
        </row>
        <row r="642">
          <cell r="B642" t="str">
            <v>GD8030</v>
          </cell>
          <cell r="C642" t="str">
            <v>PARENTIS-EN-BORN</v>
          </cell>
          <cell r="D642" t="str">
            <v>33281001</v>
          </cell>
          <cell r="E642" t="str">
            <v>BORDEAUX-MERIGNAC</v>
          </cell>
          <cell r="F642">
            <v>10</v>
          </cell>
          <cell r="G642" t="str">
            <v>ZET06</v>
          </cell>
          <cell r="H642" t="str">
            <v>GRDF</v>
          </cell>
        </row>
        <row r="643">
          <cell r="B643" t="str">
            <v>GD8101</v>
          </cell>
          <cell r="C643" t="str">
            <v>SAINT-SEVER</v>
          </cell>
          <cell r="D643" t="str">
            <v>64549001</v>
          </cell>
          <cell r="E643" t="str">
            <v>PAU-UZEIN</v>
          </cell>
          <cell r="F643">
            <v>1</v>
          </cell>
          <cell r="G643" t="str">
            <v>ZET06</v>
          </cell>
          <cell r="H643" t="str">
            <v>GRDF</v>
          </cell>
        </row>
        <row r="644">
          <cell r="B644" t="str">
            <v>GD8105</v>
          </cell>
          <cell r="C644" t="str">
            <v>TARTAS</v>
          </cell>
          <cell r="D644" t="str">
            <v>64549001</v>
          </cell>
          <cell r="E644" t="str">
            <v>PAU-UZEIN</v>
          </cell>
          <cell r="F644">
            <v>6</v>
          </cell>
          <cell r="G644" t="str">
            <v>ZET06</v>
          </cell>
          <cell r="H644" t="str">
            <v>GRDF</v>
          </cell>
        </row>
        <row r="645">
          <cell r="B645" t="str">
            <v>GD0705</v>
          </cell>
          <cell r="C645" t="str">
            <v>SAINT-AMAND-LONGPRE</v>
          </cell>
          <cell r="D645" t="str">
            <v>37179001</v>
          </cell>
          <cell r="E645" t="str">
            <v>TOURS</v>
          </cell>
          <cell r="F645">
            <v>2</v>
          </cell>
          <cell r="G645" t="str">
            <v>ZET04</v>
          </cell>
          <cell r="H645" t="str">
            <v>GRDF</v>
          </cell>
        </row>
        <row r="646">
          <cell r="B646" t="str">
            <v>GD0704</v>
          </cell>
          <cell r="C646" t="str">
            <v>VENDOME</v>
          </cell>
          <cell r="D646" t="str">
            <v>37179001</v>
          </cell>
          <cell r="E646" t="str">
            <v>TOURS</v>
          </cell>
          <cell r="F646">
            <v>3</v>
          </cell>
          <cell r="G646" t="str">
            <v>ZET04</v>
          </cell>
          <cell r="H646" t="str">
            <v>GRDF</v>
          </cell>
        </row>
        <row r="647">
          <cell r="B647" t="str">
            <v>GD0679</v>
          </cell>
          <cell r="C647" t="str">
            <v>BLOIS</v>
          </cell>
          <cell r="D647" t="str">
            <v>37179001</v>
          </cell>
          <cell r="E647" t="str">
            <v>TOURS</v>
          </cell>
          <cell r="F647">
            <v>3</v>
          </cell>
          <cell r="G647" t="str">
            <v>ZET04</v>
          </cell>
          <cell r="H647" t="str">
            <v>GRDF</v>
          </cell>
        </row>
        <row r="648">
          <cell r="B648" t="str">
            <v>GD0702</v>
          </cell>
          <cell r="C648" t="str">
            <v>CONTRES</v>
          </cell>
          <cell r="D648" t="str">
            <v>37179001</v>
          </cell>
          <cell r="E648" t="str">
            <v>TOURS</v>
          </cell>
          <cell r="F648">
            <v>1</v>
          </cell>
          <cell r="G648" t="str">
            <v>ZET04</v>
          </cell>
          <cell r="H648" t="str">
            <v>GRDF</v>
          </cell>
        </row>
        <row r="649">
          <cell r="B649" t="str">
            <v>GD0678</v>
          </cell>
          <cell r="C649" t="str">
            <v>CHOUZY-SUR-CISSE</v>
          </cell>
          <cell r="D649" t="str">
            <v>37179001</v>
          </cell>
          <cell r="E649" t="str">
            <v>TOURS</v>
          </cell>
          <cell r="F649">
            <v>0</v>
          </cell>
          <cell r="G649" t="str">
            <v>ZET04</v>
          </cell>
          <cell r="H649" t="str">
            <v>GRDF</v>
          </cell>
        </row>
        <row r="650">
          <cell r="B650" t="str">
            <v>GD0695</v>
          </cell>
          <cell r="C650" t="str">
            <v>LAMOTTE-BEUVRON</v>
          </cell>
          <cell r="D650" t="str">
            <v>18033001</v>
          </cell>
          <cell r="E650" t="str">
            <v>BOURGES</v>
          </cell>
          <cell r="F650">
            <v>1</v>
          </cell>
          <cell r="G650" t="str">
            <v>ZET04</v>
          </cell>
          <cell r="H650" t="str">
            <v>GRDF</v>
          </cell>
        </row>
        <row r="651">
          <cell r="B651" t="str">
            <v>GD0677</v>
          </cell>
          <cell r="C651" t="str">
            <v>SOINGS-EN-SOLOGNE</v>
          </cell>
          <cell r="D651" t="str">
            <v>37179001</v>
          </cell>
          <cell r="E651" t="str">
            <v>TOURS</v>
          </cell>
          <cell r="F651">
            <v>0</v>
          </cell>
          <cell r="G651" t="str">
            <v>ZET04</v>
          </cell>
          <cell r="H651" t="str">
            <v>GRDF</v>
          </cell>
        </row>
        <row r="652">
          <cell r="B652" t="str">
            <v>GD0672</v>
          </cell>
          <cell r="C652" t="str">
            <v>SAVIGNY-SUR-BRAYE</v>
          </cell>
          <cell r="D652" t="str">
            <v>37179001</v>
          </cell>
          <cell r="E652" t="str">
            <v>TOURS</v>
          </cell>
          <cell r="F652">
            <v>3</v>
          </cell>
          <cell r="G652" t="str">
            <v>ZET04</v>
          </cell>
          <cell r="H652" t="str">
            <v>GRDF</v>
          </cell>
        </row>
        <row r="653">
          <cell r="B653" t="str">
            <v>GD0706</v>
          </cell>
          <cell r="C653" t="str">
            <v>MONTOIRE-SUR-LE-LOIR</v>
          </cell>
          <cell r="D653" t="str">
            <v>37179001</v>
          </cell>
          <cell r="E653" t="str">
            <v>TOURS</v>
          </cell>
          <cell r="F653">
            <v>10</v>
          </cell>
          <cell r="G653" t="str">
            <v>ZET04</v>
          </cell>
          <cell r="H653" t="str">
            <v>GRDF</v>
          </cell>
        </row>
        <row r="654">
          <cell r="B654" t="str">
            <v>GD0673</v>
          </cell>
          <cell r="C654" t="str">
            <v>SAINT-CLAUDE-DE-DIRAY</v>
          </cell>
          <cell r="D654" t="str">
            <v>37179001</v>
          </cell>
          <cell r="E654" t="str">
            <v>TOURS</v>
          </cell>
          <cell r="F654">
            <v>0</v>
          </cell>
          <cell r="G654" t="str">
            <v>ZET04</v>
          </cell>
          <cell r="H654" t="str">
            <v>GRDF</v>
          </cell>
        </row>
        <row r="655">
          <cell r="B655" t="str">
            <v>GD0674</v>
          </cell>
          <cell r="C655" t="str">
            <v>BEAUGENCY</v>
          </cell>
          <cell r="D655" t="str">
            <v>89295001</v>
          </cell>
          <cell r="E655" t="str">
            <v>AUXERRE-PERRIGNY</v>
          </cell>
          <cell r="F655">
            <v>7</v>
          </cell>
          <cell r="G655" t="str">
            <v>ZET04</v>
          </cell>
          <cell r="H655" t="str">
            <v>GRDF</v>
          </cell>
        </row>
        <row r="656">
          <cell r="B656" t="str">
            <v>GD0696</v>
          </cell>
          <cell r="C656" t="str">
            <v>SALBRIS</v>
          </cell>
          <cell r="D656" t="str">
            <v>18033001</v>
          </cell>
          <cell r="E656" t="str">
            <v>BOURGES</v>
          </cell>
          <cell r="F656">
            <v>1</v>
          </cell>
          <cell r="G656" t="str">
            <v>ZET04</v>
          </cell>
          <cell r="H656" t="str">
            <v>GRDF</v>
          </cell>
        </row>
        <row r="657">
          <cell r="B657" t="str">
            <v>GD0699</v>
          </cell>
          <cell r="C657" t="str">
            <v>SELLES-SUR-CHER</v>
          </cell>
          <cell r="D657" t="str">
            <v>37179001</v>
          </cell>
          <cell r="E657" t="str">
            <v>TOURS</v>
          </cell>
          <cell r="F657">
            <v>3</v>
          </cell>
          <cell r="G657" t="str">
            <v>ZET04</v>
          </cell>
          <cell r="H657" t="str">
            <v>GRDF</v>
          </cell>
        </row>
        <row r="658">
          <cell r="B658" t="str">
            <v>GD0694</v>
          </cell>
          <cell r="C658" t="str">
            <v>LA FERTE-SAINT-AUBIN</v>
          </cell>
          <cell r="D658" t="str">
            <v>18033001</v>
          </cell>
          <cell r="E658" t="str">
            <v>BOURGES</v>
          </cell>
          <cell r="F658">
            <v>1</v>
          </cell>
          <cell r="G658" t="str">
            <v>ZET04</v>
          </cell>
          <cell r="H658" t="str">
            <v>GRDF</v>
          </cell>
        </row>
        <row r="659">
          <cell r="B659" t="str">
            <v>GD0135</v>
          </cell>
          <cell r="C659" t="str">
            <v>ROANNE</v>
          </cell>
          <cell r="D659" t="str">
            <v>42005001</v>
          </cell>
          <cell r="E659" t="str">
            <v>ST-ETIENNE-BOUTHEON</v>
          </cell>
          <cell r="F659">
            <v>2</v>
          </cell>
          <cell r="G659" t="str">
            <v>ZET04</v>
          </cell>
          <cell r="H659" t="str">
            <v>GRDF</v>
          </cell>
        </row>
        <row r="660">
          <cell r="B660" t="str">
            <v>GD0129</v>
          </cell>
          <cell r="C660" t="str">
            <v>SAINT-ETIENNE</v>
          </cell>
          <cell r="D660" t="str">
            <v>42005001</v>
          </cell>
          <cell r="E660" t="str">
            <v>ST-ETIENNE-BOUTHEON</v>
          </cell>
          <cell r="F660">
            <v>1</v>
          </cell>
          <cell r="G660" t="str">
            <v>ZET04</v>
          </cell>
          <cell r="H660" t="str">
            <v>GRDF</v>
          </cell>
        </row>
        <row r="661">
          <cell r="B661" t="str">
            <v>GD0163</v>
          </cell>
          <cell r="C661" t="str">
            <v>SAINT-HEAND</v>
          </cell>
          <cell r="D661" t="str">
            <v>42005001</v>
          </cell>
          <cell r="E661" t="str">
            <v>ST-ETIENNE-BOUTHEON</v>
          </cell>
          <cell r="F661">
            <v>10</v>
          </cell>
          <cell r="G661" t="str">
            <v>ZET04</v>
          </cell>
          <cell r="H661" t="str">
            <v>GRDF</v>
          </cell>
        </row>
        <row r="662">
          <cell r="B662" t="str">
            <v>GD0127</v>
          </cell>
          <cell r="C662" t="str">
            <v>FEURS</v>
          </cell>
          <cell r="D662" t="str">
            <v>42005001</v>
          </cell>
          <cell r="E662" t="str">
            <v>ST-ETIENNE-BOUTHEON</v>
          </cell>
          <cell r="F662">
            <v>9</v>
          </cell>
          <cell r="G662" t="str">
            <v>ZET04</v>
          </cell>
          <cell r="H662" t="str">
            <v>GRDF</v>
          </cell>
        </row>
        <row r="663">
          <cell r="B663" t="str">
            <v>GD0133</v>
          </cell>
          <cell r="C663" t="str">
            <v>MONTROND-LES-BAINS</v>
          </cell>
          <cell r="D663" t="str">
            <v>42005001</v>
          </cell>
          <cell r="E663" t="str">
            <v>ST-ETIENNE-BOUTHEON</v>
          </cell>
          <cell r="F663">
            <v>10</v>
          </cell>
          <cell r="G663" t="str">
            <v>ZET04</v>
          </cell>
          <cell r="H663" t="str">
            <v>GRDF</v>
          </cell>
        </row>
        <row r="664">
          <cell r="B664" t="str">
            <v>GD0166</v>
          </cell>
          <cell r="C664" t="str">
            <v>BELMONT-DE-LA-LOIRE</v>
          </cell>
          <cell r="D664" t="str">
            <v>42005001</v>
          </cell>
          <cell r="E664" t="str">
            <v>ST-ETIENNE-BOUTHEON</v>
          </cell>
          <cell r="F664">
            <v>0</v>
          </cell>
          <cell r="G664" t="str">
            <v>ZET04</v>
          </cell>
          <cell r="H664" t="str">
            <v>GRDF</v>
          </cell>
        </row>
        <row r="665">
          <cell r="B665" t="str">
            <v>GD0125</v>
          </cell>
          <cell r="C665" t="str">
            <v>BOEN</v>
          </cell>
          <cell r="D665" t="str">
            <v>42005001</v>
          </cell>
          <cell r="E665" t="str">
            <v>ST-ETIENNE-BOUTHEON</v>
          </cell>
          <cell r="F665">
            <v>2</v>
          </cell>
          <cell r="G665" t="str">
            <v>ZET04</v>
          </cell>
          <cell r="H665" t="str">
            <v>GRDF</v>
          </cell>
        </row>
        <row r="666">
          <cell r="B666" t="str">
            <v>GD0128</v>
          </cell>
          <cell r="C666" t="str">
            <v>MONTBRISON</v>
          </cell>
          <cell r="D666" t="str">
            <v>42005001</v>
          </cell>
          <cell r="E666" t="str">
            <v>ST-ETIENNE-BOUTHEON</v>
          </cell>
          <cell r="F666">
            <v>6</v>
          </cell>
          <cell r="G666" t="str">
            <v>ZET04</v>
          </cell>
          <cell r="H666" t="str">
            <v>GRDF</v>
          </cell>
        </row>
        <row r="667">
          <cell r="B667" t="str">
            <v>GD0132</v>
          </cell>
          <cell r="C667" t="str">
            <v>CHAZELLES-SUR-LYON</v>
          </cell>
          <cell r="D667" t="str">
            <v>42005001</v>
          </cell>
          <cell r="E667" t="str">
            <v>ST-ETIENNE-BOUTHEON</v>
          </cell>
          <cell r="F667">
            <v>10</v>
          </cell>
          <cell r="G667" t="str">
            <v>ZET04</v>
          </cell>
          <cell r="H667" t="str">
            <v>GRDF</v>
          </cell>
        </row>
        <row r="668">
          <cell r="B668" t="str">
            <v>GD0134</v>
          </cell>
          <cell r="C668" t="str">
            <v>SAINT-JEAN-SAINT-MAURICE-SUR-LOIRE</v>
          </cell>
          <cell r="D668" t="str">
            <v>42005001</v>
          </cell>
          <cell r="E668" t="str">
            <v>ST-ETIENNE-BOUTHEON</v>
          </cell>
          <cell r="F668">
            <v>5</v>
          </cell>
          <cell r="G668" t="str">
            <v>ZET04</v>
          </cell>
          <cell r="H668" t="str">
            <v>GRDF</v>
          </cell>
        </row>
        <row r="669">
          <cell r="B669" t="str">
            <v>GD0378</v>
          </cell>
          <cell r="C669" t="str">
            <v>LE PUY-EN-VELAY</v>
          </cell>
          <cell r="D669" t="str">
            <v>42005001</v>
          </cell>
          <cell r="E669" t="str">
            <v>ST-ETIENNE-BOUTHEON</v>
          </cell>
          <cell r="F669">
            <v>8</v>
          </cell>
          <cell r="G669" t="str">
            <v>ZET04</v>
          </cell>
          <cell r="H669" t="str">
            <v>GRDF</v>
          </cell>
        </row>
        <row r="670">
          <cell r="B670" t="str">
            <v>GD0130</v>
          </cell>
          <cell r="C670" t="str">
            <v>AUREC-SUR-LOIRE</v>
          </cell>
          <cell r="D670" t="str">
            <v>42005001</v>
          </cell>
          <cell r="E670" t="str">
            <v>ST-ETIENNE-BOUTHEON</v>
          </cell>
          <cell r="F670">
            <v>10</v>
          </cell>
          <cell r="G670" t="str">
            <v>ZET04</v>
          </cell>
          <cell r="H670" t="str">
            <v>GRDF</v>
          </cell>
        </row>
        <row r="671">
          <cell r="B671" t="str">
            <v>GD0382</v>
          </cell>
          <cell r="C671" t="str">
            <v>MONISTROL-SUR-LOIRE</v>
          </cell>
          <cell r="D671" t="str">
            <v>42005001</v>
          </cell>
          <cell r="E671" t="str">
            <v>ST-ETIENNE-BOUTHEON</v>
          </cell>
          <cell r="F671">
            <v>5</v>
          </cell>
          <cell r="G671" t="str">
            <v>ZET04</v>
          </cell>
          <cell r="H671" t="str">
            <v>GRDF</v>
          </cell>
        </row>
        <row r="672">
          <cell r="B672" t="str">
            <v>GD0380</v>
          </cell>
          <cell r="C672" t="str">
            <v>BEAUZAC</v>
          </cell>
          <cell r="D672" t="str">
            <v>42005001</v>
          </cell>
          <cell r="E672" t="str">
            <v>ST-ETIENNE-BOUTHEON</v>
          </cell>
          <cell r="F672">
            <v>9</v>
          </cell>
          <cell r="G672" t="str">
            <v>ZET04</v>
          </cell>
          <cell r="H672" t="str">
            <v>GRDF</v>
          </cell>
        </row>
        <row r="673">
          <cell r="B673" t="str">
            <v>GD0418</v>
          </cell>
          <cell r="C673" t="str">
            <v>BRIOUDE</v>
          </cell>
          <cell r="D673" t="str">
            <v>63113001</v>
          </cell>
          <cell r="E673" t="str">
            <v>CLERMONT-FERRAND</v>
          </cell>
          <cell r="F673">
            <v>10</v>
          </cell>
          <cell r="G673" t="str">
            <v>ZET04</v>
          </cell>
          <cell r="H673" t="str">
            <v>GRDF</v>
          </cell>
        </row>
        <row r="674">
          <cell r="B674" t="str">
            <v>GD0381</v>
          </cell>
          <cell r="C674" t="str">
            <v>SAINTE-SIGOLENE</v>
          </cell>
          <cell r="D674" t="str">
            <v>42005001</v>
          </cell>
          <cell r="E674" t="str">
            <v>ST-ETIENNE-BOUTHEON</v>
          </cell>
          <cell r="F674">
            <v>10</v>
          </cell>
          <cell r="G674" t="str">
            <v>ZET04</v>
          </cell>
          <cell r="H674" t="str">
            <v>GRDF</v>
          </cell>
        </row>
        <row r="675">
          <cell r="B675" t="str">
            <v>GD0417</v>
          </cell>
          <cell r="C675" t="str">
            <v>SAINTE-FLORINE</v>
          </cell>
          <cell r="D675" t="str">
            <v>63113001</v>
          </cell>
          <cell r="E675" t="str">
            <v>CLERMONT-FERRAND</v>
          </cell>
          <cell r="F675">
            <v>10</v>
          </cell>
          <cell r="G675" t="str">
            <v>ZET04</v>
          </cell>
          <cell r="H675" t="str">
            <v>GRDF</v>
          </cell>
        </row>
        <row r="676">
          <cell r="B676" t="str">
            <v>GD0400</v>
          </cell>
          <cell r="C676" t="str">
            <v>SAINT-JULIEN-CHAPTEUIL</v>
          </cell>
          <cell r="D676" t="str">
            <v>42005001</v>
          </cell>
          <cell r="E676" t="str">
            <v>ST-ETIENNE-BOUTHEON</v>
          </cell>
          <cell r="F676">
            <v>8</v>
          </cell>
          <cell r="G676" t="str">
            <v>ZET04</v>
          </cell>
          <cell r="H676" t="str">
            <v>GRDF</v>
          </cell>
        </row>
        <row r="677">
          <cell r="B677" t="str">
            <v>GD0131</v>
          </cell>
          <cell r="C677" t="str">
            <v>SAINT-JUST-MALMONT</v>
          </cell>
          <cell r="D677" t="str">
            <v>42005001</v>
          </cell>
          <cell r="E677" t="str">
            <v>ST-ETIENNE-BOUTHEON</v>
          </cell>
          <cell r="F677">
            <v>3</v>
          </cell>
          <cell r="G677" t="str">
            <v>ZET04</v>
          </cell>
          <cell r="H677" t="str">
            <v>GRDF</v>
          </cell>
        </row>
        <row r="678">
          <cell r="B678" t="str">
            <v>GD0379</v>
          </cell>
          <cell r="C678" t="str">
            <v>YSSINGEAUX</v>
          </cell>
          <cell r="D678" t="str">
            <v>42005001</v>
          </cell>
          <cell r="E678" t="str">
            <v>ST-ETIENNE-BOUTHEON</v>
          </cell>
          <cell r="F678">
            <v>6</v>
          </cell>
          <cell r="G678" t="str">
            <v>ZET04</v>
          </cell>
          <cell r="H678" t="str">
            <v>GRDF</v>
          </cell>
        </row>
        <row r="679">
          <cell r="B679" t="str">
            <v>GD0796</v>
          </cell>
          <cell r="C679" t="str">
            <v>NANTES</v>
          </cell>
          <cell r="D679" t="str">
            <v>44020001</v>
          </cell>
          <cell r="E679" t="str">
            <v>NANTES-BOUGUENAIS</v>
          </cell>
          <cell r="F679">
            <v>1</v>
          </cell>
          <cell r="G679" t="str">
            <v>ZET04</v>
          </cell>
          <cell r="H679" t="str">
            <v>GRDF</v>
          </cell>
        </row>
        <row r="680">
          <cell r="B680" t="str">
            <v>GD0805</v>
          </cell>
          <cell r="C680" t="str">
            <v>ANCENIS</v>
          </cell>
          <cell r="D680" t="str">
            <v>44020001</v>
          </cell>
          <cell r="E680" t="str">
            <v>NANTES-BOUGUENAIS</v>
          </cell>
          <cell r="F680">
            <v>5</v>
          </cell>
          <cell r="G680" t="str">
            <v>ZET04</v>
          </cell>
          <cell r="H680" t="str">
            <v>GRDF</v>
          </cell>
        </row>
        <row r="681">
          <cell r="B681" t="str">
            <v>GD0810</v>
          </cell>
          <cell r="C681" t="str">
            <v>SAINTE-PAZANNE</v>
          </cell>
          <cell r="D681" t="str">
            <v>44020001</v>
          </cell>
          <cell r="E681" t="str">
            <v>NANTES-BOUGUENAIS</v>
          </cell>
          <cell r="F681">
            <v>2</v>
          </cell>
          <cell r="G681" t="str">
            <v>ZET04</v>
          </cell>
          <cell r="H681" t="str">
            <v>GRDF</v>
          </cell>
        </row>
        <row r="682">
          <cell r="B682" t="str">
            <v>GD0806</v>
          </cell>
          <cell r="C682" t="str">
            <v>SAINT-NAZAIRE</v>
          </cell>
          <cell r="D682" t="str">
            <v>44020001</v>
          </cell>
          <cell r="E682" t="str">
            <v>NANTES-BOUGUENAIS</v>
          </cell>
          <cell r="F682">
            <v>3</v>
          </cell>
          <cell r="G682" t="str">
            <v>ZET04</v>
          </cell>
          <cell r="H682" t="str">
            <v>GRDF</v>
          </cell>
        </row>
        <row r="683">
          <cell r="B683" t="str">
            <v>GD0809</v>
          </cell>
          <cell r="C683" t="str">
            <v>PORNIC</v>
          </cell>
          <cell r="D683" t="str">
            <v>44020001</v>
          </cell>
          <cell r="E683" t="str">
            <v>NANTES-BOUGUENAIS</v>
          </cell>
          <cell r="F683">
            <v>10</v>
          </cell>
          <cell r="G683" t="str">
            <v>ZET04</v>
          </cell>
          <cell r="H683" t="str">
            <v>GRDF</v>
          </cell>
        </row>
        <row r="684">
          <cell r="B684" t="str">
            <v>GD0799</v>
          </cell>
          <cell r="C684" t="str">
            <v>BLAIN</v>
          </cell>
          <cell r="D684" t="str">
            <v>44020001</v>
          </cell>
          <cell r="E684" t="str">
            <v>NANTES-BOUGUENAIS</v>
          </cell>
          <cell r="F684">
            <v>0</v>
          </cell>
          <cell r="G684" t="str">
            <v>ZET04</v>
          </cell>
          <cell r="H684" t="str">
            <v>GRDF</v>
          </cell>
        </row>
        <row r="685">
          <cell r="B685" t="str">
            <v>GD0869</v>
          </cell>
          <cell r="C685" t="str">
            <v>MONTAIGU</v>
          </cell>
          <cell r="D685" t="str">
            <v>44020001</v>
          </cell>
          <cell r="E685" t="str">
            <v>NANTES-BOUGUENAIS</v>
          </cell>
          <cell r="F685">
            <v>4</v>
          </cell>
          <cell r="G685" t="str">
            <v>ZET04</v>
          </cell>
          <cell r="H685" t="str">
            <v>GRDF</v>
          </cell>
        </row>
        <row r="686">
          <cell r="B686" t="str">
            <v>GD0797</v>
          </cell>
          <cell r="C686" t="str">
            <v>NOZAY</v>
          </cell>
          <cell r="D686" t="str">
            <v>44020001</v>
          </cell>
          <cell r="E686" t="str">
            <v>NANTES-BOUGUENAIS</v>
          </cell>
          <cell r="F686">
            <v>1</v>
          </cell>
          <cell r="G686" t="str">
            <v>ZET04</v>
          </cell>
          <cell r="H686" t="str">
            <v>GRDF</v>
          </cell>
        </row>
        <row r="687">
          <cell r="B687" t="str">
            <v>GD0800</v>
          </cell>
          <cell r="C687" t="str">
            <v>CHATEAUBRIANT</v>
          </cell>
          <cell r="D687" t="str">
            <v>44020001</v>
          </cell>
          <cell r="E687" t="str">
            <v>NANTES-BOUGUENAIS</v>
          </cell>
          <cell r="F687">
            <v>5</v>
          </cell>
          <cell r="G687" t="str">
            <v>ZET04</v>
          </cell>
          <cell r="H687" t="str">
            <v>GRDF</v>
          </cell>
        </row>
        <row r="688">
          <cell r="B688" t="str">
            <v>GD0813</v>
          </cell>
          <cell r="C688" t="str">
            <v>CLISSON</v>
          </cell>
          <cell r="D688" t="str">
            <v>44020001</v>
          </cell>
          <cell r="E688" t="str">
            <v>NANTES-BOUGUENAIS</v>
          </cell>
          <cell r="F688">
            <v>10</v>
          </cell>
          <cell r="G688" t="str">
            <v>ZET04</v>
          </cell>
          <cell r="H688" t="str">
            <v>GRDF</v>
          </cell>
        </row>
        <row r="689">
          <cell r="B689" t="str">
            <v>GD0798</v>
          </cell>
          <cell r="C689" t="str">
            <v>DERVAL</v>
          </cell>
          <cell r="D689" t="str">
            <v>44020001</v>
          </cell>
          <cell r="E689" t="str">
            <v>NANTES-BOUGUENAIS</v>
          </cell>
          <cell r="F689">
            <v>0</v>
          </cell>
          <cell r="G689" t="str">
            <v>ZET04</v>
          </cell>
          <cell r="H689" t="str">
            <v>GRDF</v>
          </cell>
        </row>
        <row r="690">
          <cell r="B690" t="str">
            <v>GD0795</v>
          </cell>
          <cell r="C690" t="str">
            <v>SAINT-GILDAS-DES-BOIS</v>
          </cell>
          <cell r="D690" t="str">
            <v>44020001</v>
          </cell>
          <cell r="E690" t="str">
            <v>NANTES-BOUGUENAIS</v>
          </cell>
          <cell r="F690">
            <v>0</v>
          </cell>
          <cell r="G690" t="str">
            <v>ZET04</v>
          </cell>
          <cell r="H690" t="str">
            <v>GRDF</v>
          </cell>
        </row>
        <row r="691">
          <cell r="B691" t="str">
            <v>GD0801</v>
          </cell>
          <cell r="C691" t="str">
            <v>ERBRAY</v>
          </cell>
          <cell r="D691" t="str">
            <v>44020001</v>
          </cell>
          <cell r="E691" t="str">
            <v>NANTES-BOUGUENAIS</v>
          </cell>
          <cell r="F691">
            <v>3</v>
          </cell>
          <cell r="G691" t="str">
            <v>ZET04</v>
          </cell>
          <cell r="H691" t="str">
            <v>GRDF</v>
          </cell>
        </row>
        <row r="692">
          <cell r="B692" t="str">
            <v>GD0811</v>
          </cell>
          <cell r="C692" t="str">
            <v>CHALLANS</v>
          </cell>
          <cell r="D692" t="str">
            <v>44020001</v>
          </cell>
          <cell r="E692" t="str">
            <v>NANTES-BOUGUENAIS</v>
          </cell>
          <cell r="F692">
            <v>3</v>
          </cell>
          <cell r="G692" t="str">
            <v>ZET04</v>
          </cell>
          <cell r="H692" t="str">
            <v>GRDF</v>
          </cell>
        </row>
        <row r="693">
          <cell r="B693" t="str">
            <v>GD0794</v>
          </cell>
          <cell r="C693" t="str">
            <v>PONTCHATEAU</v>
          </cell>
          <cell r="D693" t="str">
            <v>44020001</v>
          </cell>
          <cell r="E693" t="str">
            <v>NANTES-BOUGUENAIS</v>
          </cell>
          <cell r="F693">
            <v>1</v>
          </cell>
          <cell r="G693" t="str">
            <v>ZET04</v>
          </cell>
          <cell r="H693" t="str">
            <v>GRDF</v>
          </cell>
        </row>
        <row r="694">
          <cell r="B694" t="str">
            <v>GD0814</v>
          </cell>
          <cell r="C694" t="str">
            <v>NORT-SUR-ERDRE</v>
          </cell>
          <cell r="D694" t="str">
            <v>44020001</v>
          </cell>
          <cell r="E694" t="str">
            <v>NANTES-BOUGUENAIS</v>
          </cell>
          <cell r="F694">
            <v>10</v>
          </cell>
          <cell r="G694" t="str">
            <v>ZET04</v>
          </cell>
          <cell r="H694" t="str">
            <v>GRDF</v>
          </cell>
        </row>
        <row r="695">
          <cell r="B695" t="str">
            <v>GD0808</v>
          </cell>
          <cell r="C695" t="str">
            <v>PAIMBOEUF</v>
          </cell>
          <cell r="D695" t="str">
            <v>44020001</v>
          </cell>
          <cell r="E695" t="str">
            <v>NANTES-BOUGUENAIS</v>
          </cell>
          <cell r="F695">
            <v>3</v>
          </cell>
          <cell r="G695" t="str">
            <v>ZET04</v>
          </cell>
          <cell r="H695" t="str">
            <v>GRDF</v>
          </cell>
        </row>
        <row r="696">
          <cell r="B696" t="str">
            <v>GD0812</v>
          </cell>
          <cell r="C696" t="str">
            <v>VIEILLEVIGNE</v>
          </cell>
          <cell r="D696" t="str">
            <v>44020001</v>
          </cell>
          <cell r="E696" t="str">
            <v>NANTES-BOUGUENAIS</v>
          </cell>
          <cell r="F696">
            <v>1</v>
          </cell>
          <cell r="G696" t="str">
            <v>ZET04</v>
          </cell>
          <cell r="H696" t="str">
            <v>GRDF</v>
          </cell>
        </row>
        <row r="697">
          <cell r="B697" t="str">
            <v>GD0807</v>
          </cell>
          <cell r="C697" t="str">
            <v>SAINT-BREVIN-LES-PINS</v>
          </cell>
          <cell r="D697" t="str">
            <v>44020001</v>
          </cell>
          <cell r="E697" t="str">
            <v>NANTES-BOUGUENAIS</v>
          </cell>
          <cell r="F697">
            <v>4</v>
          </cell>
          <cell r="G697" t="str">
            <v>ZET04</v>
          </cell>
          <cell r="H697" t="str">
            <v>GRDF</v>
          </cell>
        </row>
        <row r="698">
          <cell r="B698" t="str">
            <v>GD0804</v>
          </cell>
          <cell r="C698" t="str">
            <v>SAINT-MARS-LA-JAILLE</v>
          </cell>
          <cell r="D698" t="str">
            <v>44020001</v>
          </cell>
          <cell r="E698" t="str">
            <v>NANTES-BOUGUENAIS</v>
          </cell>
          <cell r="F698">
            <v>1</v>
          </cell>
          <cell r="G698" t="str">
            <v>ZET04</v>
          </cell>
          <cell r="H698" t="str">
            <v>GRDF</v>
          </cell>
        </row>
        <row r="699">
          <cell r="B699" t="str">
            <v>GD0691</v>
          </cell>
          <cell r="C699" t="str">
            <v>MONTARGIS</v>
          </cell>
          <cell r="D699" t="str">
            <v>89295001</v>
          </cell>
          <cell r="E699" t="str">
            <v>AUXERRE-PERRIGNY</v>
          </cell>
          <cell r="F699">
            <v>1</v>
          </cell>
          <cell r="G699" t="str">
            <v>ZET04</v>
          </cell>
          <cell r="H699" t="str">
            <v>GRDF</v>
          </cell>
        </row>
        <row r="700">
          <cell r="B700" t="str">
            <v>GD0687</v>
          </cell>
          <cell r="C700" t="str">
            <v>ORLEANS</v>
          </cell>
          <cell r="D700" t="str">
            <v>89295001</v>
          </cell>
          <cell r="E700" t="str">
            <v>AUXERRE-PERRIGNY</v>
          </cell>
          <cell r="F700">
            <v>1</v>
          </cell>
          <cell r="G700" t="str">
            <v>ZET04</v>
          </cell>
          <cell r="H700" t="str">
            <v>GRDF</v>
          </cell>
        </row>
        <row r="701">
          <cell r="B701" t="str">
            <v>GD0689</v>
          </cell>
          <cell r="C701" t="str">
            <v>GIEN</v>
          </cell>
          <cell r="D701" t="str">
            <v>18033001</v>
          </cell>
          <cell r="E701" t="str">
            <v>BOURGES</v>
          </cell>
          <cell r="F701">
            <v>2</v>
          </cell>
          <cell r="G701" t="str">
            <v>ZET04</v>
          </cell>
          <cell r="H701" t="str">
            <v>GRDF</v>
          </cell>
        </row>
        <row r="702">
          <cell r="B702" t="str">
            <v>GD0675</v>
          </cell>
          <cell r="C702" t="str">
            <v>LE BARDON</v>
          </cell>
          <cell r="D702" t="str">
            <v>89295001</v>
          </cell>
          <cell r="E702" t="str">
            <v>AUXERRE-PERRIGNY</v>
          </cell>
          <cell r="F702">
            <v>10</v>
          </cell>
          <cell r="G702" t="str">
            <v>ZET04</v>
          </cell>
          <cell r="H702" t="str">
            <v>GRDF</v>
          </cell>
        </row>
        <row r="703">
          <cell r="B703" t="str">
            <v>GD0683</v>
          </cell>
          <cell r="C703" t="str">
            <v>BAZOCHES-LES-GALLERANDES</v>
          </cell>
          <cell r="D703" t="str">
            <v>89295001</v>
          </cell>
          <cell r="E703" t="str">
            <v>AUXERRE-PERRIGNY</v>
          </cell>
          <cell r="F703">
            <v>6</v>
          </cell>
          <cell r="G703" t="str">
            <v>ZET04</v>
          </cell>
          <cell r="H703" t="str">
            <v>GRDF</v>
          </cell>
        </row>
        <row r="704">
          <cell r="B704" t="str">
            <v>GD0690</v>
          </cell>
          <cell r="C704" t="str">
            <v>BRIARE</v>
          </cell>
          <cell r="D704" t="str">
            <v>18033001</v>
          </cell>
          <cell r="E704" t="str">
            <v>BOURGES</v>
          </cell>
          <cell r="F704">
            <v>5</v>
          </cell>
          <cell r="G704" t="str">
            <v>ZET04</v>
          </cell>
          <cell r="H704" t="str">
            <v>GRDF</v>
          </cell>
        </row>
        <row r="705">
          <cell r="B705" t="str">
            <v>GD0676</v>
          </cell>
          <cell r="C705" t="str">
            <v>SAINT-AY</v>
          </cell>
          <cell r="D705" t="str">
            <v>89295001</v>
          </cell>
          <cell r="E705" t="str">
            <v>AUXERRE-PERRIGNY</v>
          </cell>
          <cell r="F705">
            <v>5</v>
          </cell>
          <cell r="G705" t="str">
            <v>ZET04</v>
          </cell>
          <cell r="H705" t="str">
            <v>GRDF</v>
          </cell>
        </row>
        <row r="706">
          <cell r="B706" t="str">
            <v>GD0682</v>
          </cell>
          <cell r="C706" t="str">
            <v>CHAUSSY</v>
          </cell>
          <cell r="D706" t="str">
            <v>89295001</v>
          </cell>
          <cell r="E706" t="str">
            <v>AUXERRE-PERRIGNY</v>
          </cell>
          <cell r="F706">
            <v>6</v>
          </cell>
          <cell r="G706" t="str">
            <v>ZET04</v>
          </cell>
          <cell r="H706" t="str">
            <v>GRDF</v>
          </cell>
        </row>
        <row r="707">
          <cell r="B707" t="str">
            <v>GD0685</v>
          </cell>
          <cell r="C707" t="str">
            <v>NEUVILLE-AUX-BOIS</v>
          </cell>
          <cell r="D707" t="str">
            <v>89295001</v>
          </cell>
          <cell r="E707" t="str">
            <v>AUXERRE-PERRIGNY</v>
          </cell>
          <cell r="F707">
            <v>6</v>
          </cell>
          <cell r="G707" t="str">
            <v>ZET04</v>
          </cell>
          <cell r="H707" t="str">
            <v>GRDF</v>
          </cell>
        </row>
        <row r="708">
          <cell r="B708" t="str">
            <v>GD0671</v>
          </cell>
          <cell r="C708" t="str">
            <v>COURTENAY</v>
          </cell>
          <cell r="D708" t="str">
            <v>89295001</v>
          </cell>
          <cell r="E708" t="str">
            <v>AUXERRE-PERRIGNY</v>
          </cell>
          <cell r="F708">
            <v>4</v>
          </cell>
          <cell r="G708" t="str">
            <v>ZET04</v>
          </cell>
          <cell r="H708" t="str">
            <v>GRDF</v>
          </cell>
        </row>
        <row r="709">
          <cell r="B709" t="str">
            <v>GD0667</v>
          </cell>
          <cell r="C709" t="str">
            <v>PITHIVIERS</v>
          </cell>
          <cell r="D709" t="str">
            <v>89295001</v>
          </cell>
          <cell r="E709" t="str">
            <v>AUXERRE-PERRIGNY</v>
          </cell>
          <cell r="F709">
            <v>8</v>
          </cell>
          <cell r="G709" t="str">
            <v>ZET04</v>
          </cell>
          <cell r="H709" t="str">
            <v>GRDF</v>
          </cell>
        </row>
        <row r="710">
          <cell r="B710" t="str">
            <v>GD0688</v>
          </cell>
          <cell r="C710" t="str">
            <v>OUZOUER-SUR-LOIRE</v>
          </cell>
          <cell r="D710" t="str">
            <v>18033001</v>
          </cell>
          <cell r="E710" t="str">
            <v>BOURGES</v>
          </cell>
          <cell r="F710">
            <v>1</v>
          </cell>
          <cell r="G710" t="str">
            <v>ZET04</v>
          </cell>
          <cell r="H710" t="str">
            <v>GRDF</v>
          </cell>
        </row>
        <row r="711">
          <cell r="B711" t="str">
            <v>GD0669</v>
          </cell>
          <cell r="C711" t="str">
            <v>DORDIVES</v>
          </cell>
          <cell r="D711" t="str">
            <v>89295001</v>
          </cell>
          <cell r="E711" t="str">
            <v>AUXERRE-PERRIGNY</v>
          </cell>
          <cell r="F711">
            <v>0</v>
          </cell>
          <cell r="G711" t="str">
            <v>ZET04</v>
          </cell>
          <cell r="H711" t="str">
            <v>GRDF</v>
          </cell>
        </row>
        <row r="712">
          <cell r="B712" t="str">
            <v>GD0670</v>
          </cell>
          <cell r="C712" t="str">
            <v>FERRIERES</v>
          </cell>
          <cell r="D712" t="str">
            <v>89295001</v>
          </cell>
          <cell r="E712" t="str">
            <v>AUXERRE-PERRIGNY</v>
          </cell>
          <cell r="F712">
            <v>10</v>
          </cell>
          <cell r="G712" t="str">
            <v>ZET04</v>
          </cell>
          <cell r="H712" t="str">
            <v>GRDF</v>
          </cell>
        </row>
        <row r="713">
          <cell r="B713" t="str">
            <v>GD0692</v>
          </cell>
          <cell r="C713" t="str">
            <v>LORRIS</v>
          </cell>
          <cell r="D713" t="str">
            <v>89295001</v>
          </cell>
          <cell r="E713" t="str">
            <v>AUXERRE-PERRIGNY</v>
          </cell>
          <cell r="F713">
            <v>0</v>
          </cell>
          <cell r="G713" t="str">
            <v>ZET04</v>
          </cell>
          <cell r="H713" t="str">
            <v>GRDF</v>
          </cell>
        </row>
        <row r="714">
          <cell r="B714" t="str">
            <v>GD0686</v>
          </cell>
          <cell r="C714" t="str">
            <v>REBRECHIEN</v>
          </cell>
          <cell r="D714" t="str">
            <v>89295001</v>
          </cell>
          <cell r="E714" t="str">
            <v>AUXERRE-PERRIGNY</v>
          </cell>
          <cell r="F714">
            <v>2</v>
          </cell>
          <cell r="G714" t="str">
            <v>ZET04</v>
          </cell>
          <cell r="H714" t="str">
            <v>GRDF</v>
          </cell>
        </row>
        <row r="715">
          <cell r="B715" t="str">
            <v>GD0665</v>
          </cell>
          <cell r="C715" t="str">
            <v>MALESHERBES</v>
          </cell>
          <cell r="D715" t="str">
            <v>89295001</v>
          </cell>
          <cell r="E715" t="str">
            <v>AUXERRE-PERRIGNY</v>
          </cell>
          <cell r="F715">
            <v>10</v>
          </cell>
          <cell r="G715" t="str">
            <v>ZET04</v>
          </cell>
          <cell r="H715" t="str">
            <v>GRDF</v>
          </cell>
        </row>
        <row r="716">
          <cell r="B716" t="str">
            <v>GD0666</v>
          </cell>
          <cell r="C716" t="str">
            <v>MANCHECOURT</v>
          </cell>
          <cell r="D716" t="str">
            <v>89295001</v>
          </cell>
          <cell r="E716" t="str">
            <v>AUXERRE-PERRIGNY</v>
          </cell>
          <cell r="F716">
            <v>10</v>
          </cell>
          <cell r="G716" t="str">
            <v>ZET04</v>
          </cell>
          <cell r="H716" t="str">
            <v>GRDF</v>
          </cell>
        </row>
        <row r="717">
          <cell r="B717" t="str">
            <v>GD0681</v>
          </cell>
          <cell r="C717" t="str">
            <v>OUTARVILLE</v>
          </cell>
          <cell r="D717" t="str">
            <v>89295001</v>
          </cell>
          <cell r="E717" t="str">
            <v>AUXERRE-PERRIGNY</v>
          </cell>
          <cell r="F717">
            <v>9</v>
          </cell>
          <cell r="G717" t="str">
            <v>ZET04</v>
          </cell>
          <cell r="H717" t="str">
            <v>GRDF</v>
          </cell>
        </row>
        <row r="718">
          <cell r="B718" t="str">
            <v>GD0668</v>
          </cell>
          <cell r="C718" t="str">
            <v>PUISEAUX</v>
          </cell>
          <cell r="D718" t="str">
            <v>89295001</v>
          </cell>
          <cell r="E718" t="str">
            <v>AUXERRE-PERRIGNY</v>
          </cell>
          <cell r="F718">
            <v>6</v>
          </cell>
          <cell r="G718" t="str">
            <v>ZET04</v>
          </cell>
          <cell r="H718" t="str">
            <v>GRDF</v>
          </cell>
        </row>
        <row r="719">
          <cell r="B719" t="str">
            <v>GD8617</v>
          </cell>
          <cell r="C719" t="str">
            <v>CAHORS</v>
          </cell>
          <cell r="D719" t="str">
            <v>47091001</v>
          </cell>
          <cell r="E719" t="str">
            <v>AGEN</v>
          </cell>
          <cell r="F719">
            <v>10</v>
          </cell>
          <cell r="G719" t="str">
            <v>ZET06</v>
          </cell>
          <cell r="H719" t="str">
            <v>GRDF</v>
          </cell>
        </row>
        <row r="720">
          <cell r="B720" t="str">
            <v>GD8606</v>
          </cell>
          <cell r="C720" t="str">
            <v>FUMEL</v>
          </cell>
          <cell r="D720" t="str">
            <v>47091001</v>
          </cell>
          <cell r="E720" t="str">
            <v>AGEN</v>
          </cell>
          <cell r="F720">
            <v>10</v>
          </cell>
          <cell r="G720" t="str">
            <v>ZET06</v>
          </cell>
          <cell r="H720" t="str">
            <v>GRDF</v>
          </cell>
        </row>
        <row r="721">
          <cell r="B721" t="str">
            <v>GD8022</v>
          </cell>
          <cell r="C721" t="str">
            <v>AGEN</v>
          </cell>
          <cell r="D721" t="str">
            <v>47091001</v>
          </cell>
          <cell r="E721" t="str">
            <v>AGEN</v>
          </cell>
          <cell r="F721">
            <v>5</v>
          </cell>
          <cell r="G721" t="str">
            <v>ZET06</v>
          </cell>
          <cell r="H721" t="str">
            <v>GRDF</v>
          </cell>
        </row>
        <row r="722">
          <cell r="B722" t="str">
            <v>GD8016</v>
          </cell>
          <cell r="C722" t="str">
            <v>AIGUILLON</v>
          </cell>
          <cell r="D722" t="str">
            <v>47091001</v>
          </cell>
          <cell r="E722" t="str">
            <v>AGEN</v>
          </cell>
          <cell r="F722">
            <v>3</v>
          </cell>
          <cell r="G722" t="str">
            <v>ZET06</v>
          </cell>
          <cell r="H722" t="str">
            <v>GRDF</v>
          </cell>
        </row>
        <row r="723">
          <cell r="B723" t="str">
            <v>GD8605</v>
          </cell>
          <cell r="C723" t="str">
            <v>VILLENEUVE-SUR-LOT</v>
          </cell>
          <cell r="D723" t="str">
            <v>47091001</v>
          </cell>
          <cell r="E723" t="str">
            <v>AGEN</v>
          </cell>
          <cell r="F723">
            <v>8</v>
          </cell>
          <cell r="G723" t="str">
            <v>ZET06</v>
          </cell>
          <cell r="H723" t="str">
            <v>GRDF</v>
          </cell>
        </row>
        <row r="724">
          <cell r="B724" t="str">
            <v>GD8018</v>
          </cell>
          <cell r="C724" t="str">
            <v>NERAC</v>
          </cell>
          <cell r="D724" t="str">
            <v>47091001</v>
          </cell>
          <cell r="E724" t="str">
            <v>AGEN</v>
          </cell>
          <cell r="F724">
            <v>5</v>
          </cell>
          <cell r="G724" t="str">
            <v>ZET06</v>
          </cell>
          <cell r="H724" t="str">
            <v>GRDF</v>
          </cell>
        </row>
        <row r="725">
          <cell r="B725" t="str">
            <v>GD8012</v>
          </cell>
          <cell r="C725" t="str">
            <v>MARMANDE</v>
          </cell>
          <cell r="D725" t="str">
            <v>47091001</v>
          </cell>
          <cell r="E725" t="str">
            <v>AGEN</v>
          </cell>
          <cell r="F725">
            <v>2</v>
          </cell>
          <cell r="G725" t="str">
            <v>ZET06</v>
          </cell>
          <cell r="H725" t="str">
            <v>GRDF</v>
          </cell>
        </row>
        <row r="726">
          <cell r="B726" t="str">
            <v>GD8011</v>
          </cell>
          <cell r="C726" t="str">
            <v>CASTELJALOUX</v>
          </cell>
          <cell r="D726" t="str">
            <v>47091001</v>
          </cell>
          <cell r="E726" t="str">
            <v>AGEN</v>
          </cell>
          <cell r="F726">
            <v>2</v>
          </cell>
          <cell r="G726" t="str">
            <v>ZET06</v>
          </cell>
          <cell r="H726" t="str">
            <v>GRDF</v>
          </cell>
        </row>
        <row r="727">
          <cell r="B727" t="str">
            <v>GD8014</v>
          </cell>
          <cell r="C727" t="str">
            <v>TONNEINS</v>
          </cell>
          <cell r="D727" t="str">
            <v>47091001</v>
          </cell>
          <cell r="E727" t="str">
            <v>AGEN</v>
          </cell>
          <cell r="F727">
            <v>3</v>
          </cell>
          <cell r="G727" t="str">
            <v>ZET06</v>
          </cell>
          <cell r="H727" t="str">
            <v>GRDF</v>
          </cell>
        </row>
        <row r="728">
          <cell r="B728" t="str">
            <v>GD8015</v>
          </cell>
          <cell r="C728" t="str">
            <v>CLAIRAC</v>
          </cell>
          <cell r="D728" t="str">
            <v>47091001</v>
          </cell>
          <cell r="E728" t="str">
            <v>AGEN</v>
          </cell>
          <cell r="F728">
            <v>6</v>
          </cell>
          <cell r="G728" t="str">
            <v>ZET06</v>
          </cell>
          <cell r="H728" t="str">
            <v>GRDF</v>
          </cell>
        </row>
        <row r="729">
          <cell r="B729" t="str">
            <v>GD8017</v>
          </cell>
          <cell r="C729" t="str">
            <v>VIANNE</v>
          </cell>
          <cell r="D729" t="str">
            <v>47091001</v>
          </cell>
          <cell r="E729" t="str">
            <v>AGEN</v>
          </cell>
          <cell r="F729">
            <v>4</v>
          </cell>
          <cell r="G729" t="str">
            <v>ZET06</v>
          </cell>
          <cell r="H729" t="str">
            <v>GRDF</v>
          </cell>
        </row>
        <row r="730">
          <cell r="B730" t="str">
            <v>GD8019</v>
          </cell>
          <cell r="C730" t="str">
            <v>FRANCESCAS</v>
          </cell>
          <cell r="D730" t="str">
            <v>47091001</v>
          </cell>
          <cell r="E730" t="str">
            <v>AGEN</v>
          </cell>
          <cell r="F730">
            <v>7</v>
          </cell>
          <cell r="G730" t="str">
            <v>ZET06</v>
          </cell>
          <cell r="H730" t="str">
            <v>GRDF</v>
          </cell>
        </row>
        <row r="731">
          <cell r="B731" t="str">
            <v>GD8604</v>
          </cell>
          <cell r="C731" t="str">
            <v>PENNE-D'AGENAIS</v>
          </cell>
          <cell r="D731" t="str">
            <v>47091001</v>
          </cell>
          <cell r="E731" t="str">
            <v>AGEN</v>
          </cell>
          <cell r="F731">
            <v>9</v>
          </cell>
          <cell r="G731" t="str">
            <v>ZET06</v>
          </cell>
          <cell r="H731" t="str">
            <v>GRDF</v>
          </cell>
        </row>
        <row r="732">
          <cell r="B732" t="str">
            <v>GD0831</v>
          </cell>
          <cell r="C732" t="str">
            <v>ANGERS</v>
          </cell>
          <cell r="D732" t="str">
            <v>37179001</v>
          </cell>
          <cell r="E732" t="str">
            <v>TOURS</v>
          </cell>
          <cell r="F732">
            <v>2</v>
          </cell>
          <cell r="G732" t="str">
            <v>ZET04</v>
          </cell>
          <cell r="H732" t="str">
            <v>GRDF</v>
          </cell>
        </row>
        <row r="733">
          <cell r="B733" t="str">
            <v>VN0008</v>
          </cell>
          <cell r="C733" t="str">
            <v>TREMENTINES</v>
          </cell>
          <cell r="D733" t="str">
            <v>37179001</v>
          </cell>
          <cell r="E733" t="str">
            <v>TOURS</v>
          </cell>
          <cell r="F733">
            <v>10</v>
          </cell>
          <cell r="G733" t="str">
            <v>ZET04</v>
          </cell>
          <cell r="H733" t="str">
            <v>VNNE</v>
          </cell>
        </row>
        <row r="734">
          <cell r="B734" t="str">
            <v>VN0012</v>
          </cell>
          <cell r="C734" t="str">
            <v>CANDE</v>
          </cell>
          <cell r="D734" t="str">
            <v>37179001</v>
          </cell>
          <cell r="E734" t="str">
            <v>TOURS</v>
          </cell>
          <cell r="F734">
            <v>10</v>
          </cell>
          <cell r="G734" t="str">
            <v>ZET04</v>
          </cell>
          <cell r="H734" t="str">
            <v>VNNE</v>
          </cell>
        </row>
        <row r="735">
          <cell r="B735" t="str">
            <v>GD0829</v>
          </cell>
          <cell r="C735" t="str">
            <v>BAUGE</v>
          </cell>
          <cell r="D735" t="str">
            <v>37179001</v>
          </cell>
          <cell r="E735" t="str">
            <v>TOURS</v>
          </cell>
          <cell r="F735">
            <v>1</v>
          </cell>
          <cell r="G735" t="str">
            <v>ZET04</v>
          </cell>
          <cell r="H735" t="str">
            <v>GRDF</v>
          </cell>
        </row>
        <row r="736">
          <cell r="B736" t="str">
            <v>GD0830</v>
          </cell>
          <cell r="C736" t="str">
            <v>BEAUFORT-EN-VALLEE</v>
          </cell>
          <cell r="D736" t="str">
            <v>37179001</v>
          </cell>
          <cell r="E736" t="str">
            <v>TOURS</v>
          </cell>
          <cell r="F736">
            <v>8</v>
          </cell>
          <cell r="G736" t="str">
            <v>ZET04</v>
          </cell>
          <cell r="H736" t="str">
            <v>GRDF</v>
          </cell>
        </row>
        <row r="737">
          <cell r="B737" t="str">
            <v>GD0824</v>
          </cell>
          <cell r="C737" t="str">
            <v>SEICHES-SUR-LE-LOIR</v>
          </cell>
          <cell r="D737" t="str">
            <v>37179001</v>
          </cell>
          <cell r="E737" t="str">
            <v>TOURS</v>
          </cell>
          <cell r="F737">
            <v>0</v>
          </cell>
          <cell r="G737" t="str">
            <v>ZET04</v>
          </cell>
          <cell r="H737" t="str">
            <v>GRDF</v>
          </cell>
        </row>
        <row r="738">
          <cell r="B738" t="str">
            <v>GD0792</v>
          </cell>
          <cell r="C738" t="str">
            <v>MAULEON</v>
          </cell>
          <cell r="D738" t="str">
            <v>44020001</v>
          </cell>
          <cell r="E738" t="str">
            <v>NANTES-BOUGUENAIS</v>
          </cell>
          <cell r="F738">
            <v>6</v>
          </cell>
          <cell r="G738" t="str">
            <v>ZET04</v>
          </cell>
          <cell r="H738" t="str">
            <v>GRDF</v>
          </cell>
        </row>
        <row r="739">
          <cell r="B739" t="str">
            <v>GD0871</v>
          </cell>
          <cell r="C739" t="str">
            <v>SAUMUR</v>
          </cell>
          <cell r="D739" t="str">
            <v>37179001</v>
          </cell>
          <cell r="E739" t="str">
            <v>TOURS</v>
          </cell>
          <cell r="F739">
            <v>5</v>
          </cell>
          <cell r="G739" t="str">
            <v>ZET04</v>
          </cell>
          <cell r="H739" t="str">
            <v>GRDF</v>
          </cell>
        </row>
        <row r="740">
          <cell r="B740" t="str">
            <v>GD0862</v>
          </cell>
          <cell r="C740" t="str">
            <v>CHEMILLE</v>
          </cell>
          <cell r="D740" t="str">
            <v>37179001</v>
          </cell>
          <cell r="E740" t="str">
            <v>TOURS</v>
          </cell>
          <cell r="F740">
            <v>10</v>
          </cell>
          <cell r="G740" t="str">
            <v>ZET04</v>
          </cell>
          <cell r="H740" t="str">
            <v>GRDF</v>
          </cell>
        </row>
        <row r="741">
          <cell r="B741" t="str">
            <v>GD0864</v>
          </cell>
          <cell r="C741" t="str">
            <v>CHOLET</v>
          </cell>
          <cell r="D741" t="str">
            <v>44020001</v>
          </cell>
          <cell r="E741" t="str">
            <v>NANTES-BOUGUENAIS</v>
          </cell>
          <cell r="F741">
            <v>3</v>
          </cell>
          <cell r="G741" t="str">
            <v>ZET04</v>
          </cell>
          <cell r="H741" t="str">
            <v>GRDF</v>
          </cell>
        </row>
        <row r="742">
          <cell r="B742" t="str">
            <v>GD0825</v>
          </cell>
          <cell r="C742" t="str">
            <v>DAUMERAY</v>
          </cell>
          <cell r="D742" t="str">
            <v>37179001</v>
          </cell>
          <cell r="E742" t="str">
            <v>TOURS</v>
          </cell>
          <cell r="F742">
            <v>1</v>
          </cell>
          <cell r="G742" t="str">
            <v>ZET04</v>
          </cell>
          <cell r="H742" t="str">
            <v>GRDF</v>
          </cell>
        </row>
        <row r="743">
          <cell r="B743" t="str">
            <v>GD0826</v>
          </cell>
          <cell r="C743" t="str">
            <v>DURTAL</v>
          </cell>
          <cell r="D743" t="str">
            <v>37179001</v>
          </cell>
          <cell r="E743" t="str">
            <v>TOURS</v>
          </cell>
          <cell r="F743">
            <v>8</v>
          </cell>
          <cell r="G743" t="str">
            <v>ZET04</v>
          </cell>
          <cell r="H743" t="str">
            <v>GRDF</v>
          </cell>
        </row>
        <row r="744">
          <cell r="B744" t="str">
            <v>GD0823</v>
          </cell>
          <cell r="C744" t="str">
            <v>LE LION-D'ANGERS</v>
          </cell>
          <cell r="D744" t="str">
            <v>37179001</v>
          </cell>
          <cell r="E744" t="str">
            <v>TOURS</v>
          </cell>
          <cell r="F744">
            <v>7</v>
          </cell>
          <cell r="G744" t="str">
            <v>ZET04</v>
          </cell>
          <cell r="H744" t="str">
            <v>GRDF</v>
          </cell>
        </row>
        <row r="745">
          <cell r="B745" t="str">
            <v>GD0870</v>
          </cell>
          <cell r="C745" t="str">
            <v>LONGUE-JUMELLES</v>
          </cell>
          <cell r="D745" t="str">
            <v>37179001</v>
          </cell>
          <cell r="E745" t="str">
            <v>TOURS</v>
          </cell>
          <cell r="F745">
            <v>6</v>
          </cell>
          <cell r="G745" t="str">
            <v>ZET04</v>
          </cell>
          <cell r="H745" t="str">
            <v>GRDF</v>
          </cell>
        </row>
        <row r="746">
          <cell r="B746" t="str">
            <v>GD0793</v>
          </cell>
          <cell r="C746" t="str">
            <v>MAULEVRIER</v>
          </cell>
          <cell r="D746" t="str">
            <v>16089001</v>
          </cell>
          <cell r="E746" t="str">
            <v>COGNAC</v>
          </cell>
          <cell r="F746">
            <v>7</v>
          </cell>
          <cell r="G746" t="str">
            <v>ZET04</v>
          </cell>
          <cell r="H746" t="str">
            <v>GRDF</v>
          </cell>
        </row>
        <row r="747">
          <cell r="B747" t="str">
            <v>GD0863</v>
          </cell>
          <cell r="C747" t="str">
            <v>MAZIERES-EN-MAUGES</v>
          </cell>
          <cell r="D747" t="str">
            <v>44020001</v>
          </cell>
          <cell r="E747" t="str">
            <v>NANTES-BOUGUENAIS</v>
          </cell>
          <cell r="F747">
            <v>8</v>
          </cell>
          <cell r="G747" t="str">
            <v>ZET04</v>
          </cell>
          <cell r="H747" t="str">
            <v>GRDF</v>
          </cell>
        </row>
        <row r="748">
          <cell r="B748" t="str">
            <v>GD0803</v>
          </cell>
          <cell r="C748" t="str">
            <v>CRAON</v>
          </cell>
          <cell r="D748" t="str">
            <v>37179001</v>
          </cell>
          <cell r="E748" t="str">
            <v>TOURS</v>
          </cell>
          <cell r="F748">
            <v>5</v>
          </cell>
          <cell r="G748" t="str">
            <v>ZET04</v>
          </cell>
          <cell r="H748" t="str">
            <v>GRDF</v>
          </cell>
        </row>
        <row r="749">
          <cell r="B749" t="str">
            <v>GD0587</v>
          </cell>
          <cell r="C749" t="str">
            <v>SAINT-LO</v>
          </cell>
          <cell r="D749" t="str">
            <v>35228001</v>
          </cell>
          <cell r="E749" t="str">
            <v>DINARD-LE-PLEURTUIT</v>
          </cell>
          <cell r="F749">
            <v>4</v>
          </cell>
          <cell r="G749" t="str">
            <v>ZET04</v>
          </cell>
          <cell r="H749" t="str">
            <v>GRDF</v>
          </cell>
        </row>
        <row r="750">
          <cell r="B750" t="str">
            <v>GD0586</v>
          </cell>
          <cell r="C750" t="str">
            <v>COUTANCES</v>
          </cell>
          <cell r="D750" t="str">
            <v>35228001</v>
          </cell>
          <cell r="E750" t="str">
            <v>DINARD-LE-PLEURTUIT</v>
          </cell>
          <cell r="F750">
            <v>10</v>
          </cell>
          <cell r="G750" t="str">
            <v>ZET04</v>
          </cell>
          <cell r="H750" t="str">
            <v>GRDF</v>
          </cell>
        </row>
        <row r="751">
          <cell r="B751" t="str">
            <v>GD0580</v>
          </cell>
          <cell r="C751" t="str">
            <v>AVRANCHES</v>
          </cell>
          <cell r="D751" t="str">
            <v>35228001</v>
          </cell>
          <cell r="E751" t="str">
            <v>DINARD-LE-PLEURTUIT</v>
          </cell>
          <cell r="F751">
            <v>10</v>
          </cell>
          <cell r="G751" t="str">
            <v>ZET04</v>
          </cell>
          <cell r="H751" t="str">
            <v>GRDF</v>
          </cell>
        </row>
        <row r="752">
          <cell r="B752" t="str">
            <v>GD0590</v>
          </cell>
          <cell r="C752" t="str">
            <v>SAINTE-MERE-EGLISE</v>
          </cell>
          <cell r="D752" t="str">
            <v>35228001</v>
          </cell>
          <cell r="E752" t="str">
            <v>DINARD-LE-PLEURTUIT</v>
          </cell>
          <cell r="F752">
            <v>5</v>
          </cell>
          <cell r="G752" t="str">
            <v>ZET04</v>
          </cell>
          <cell r="H752" t="str">
            <v>GRDF</v>
          </cell>
        </row>
        <row r="753">
          <cell r="B753" t="str">
            <v>GD0583</v>
          </cell>
          <cell r="C753" t="str">
            <v>GRANVILLE</v>
          </cell>
          <cell r="D753" t="str">
            <v>35228001</v>
          </cell>
          <cell r="E753" t="str">
            <v>DINARD-LE-PLEURTUIT</v>
          </cell>
          <cell r="F753">
            <v>10</v>
          </cell>
          <cell r="G753" t="str">
            <v>ZET04</v>
          </cell>
          <cell r="H753" t="str">
            <v>GRDF</v>
          </cell>
        </row>
        <row r="754">
          <cell r="B754" t="str">
            <v>GD0577</v>
          </cell>
          <cell r="C754" t="str">
            <v>BRECEY</v>
          </cell>
          <cell r="D754" t="str">
            <v>35228001</v>
          </cell>
          <cell r="E754" t="str">
            <v>DINARD-LE-PLEURTUIT</v>
          </cell>
          <cell r="F754">
            <v>10</v>
          </cell>
          <cell r="G754" t="str">
            <v>ZET04</v>
          </cell>
          <cell r="H754" t="str">
            <v>GRDF</v>
          </cell>
        </row>
        <row r="755">
          <cell r="B755" t="str">
            <v>GD0584</v>
          </cell>
          <cell r="C755" t="str">
            <v>BREHAL</v>
          </cell>
          <cell r="D755" t="str">
            <v>35228001</v>
          </cell>
          <cell r="E755" t="str">
            <v>DINARD-LE-PLEURTUIT</v>
          </cell>
          <cell r="F755">
            <v>10</v>
          </cell>
          <cell r="G755" t="str">
            <v>ZET04</v>
          </cell>
          <cell r="H755" t="str">
            <v>GRDF</v>
          </cell>
        </row>
        <row r="756">
          <cell r="B756" t="str">
            <v>GD0592</v>
          </cell>
          <cell r="C756" t="str">
            <v>CHERBOURG</v>
          </cell>
          <cell r="D756" t="str">
            <v>35228001</v>
          </cell>
          <cell r="E756" t="str">
            <v>DINARD-LE-PLEURTUIT</v>
          </cell>
          <cell r="F756">
            <v>7</v>
          </cell>
          <cell r="G756" t="str">
            <v>ZET04</v>
          </cell>
          <cell r="H756" t="str">
            <v>GRDF</v>
          </cell>
        </row>
        <row r="757">
          <cell r="B757" t="str">
            <v>GD0593</v>
          </cell>
          <cell r="C757" t="str">
            <v>BRICQUEBEC</v>
          </cell>
          <cell r="D757" t="str">
            <v>35228001</v>
          </cell>
          <cell r="E757" t="str">
            <v>DINARD-LE-PLEURTUIT</v>
          </cell>
          <cell r="F757">
            <v>10</v>
          </cell>
          <cell r="G757" t="str">
            <v>ZET04</v>
          </cell>
          <cell r="H757" t="str">
            <v>GRDF</v>
          </cell>
        </row>
        <row r="758">
          <cell r="B758" t="str">
            <v>GD0594</v>
          </cell>
          <cell r="C758" t="str">
            <v>SOTTEVAST</v>
          </cell>
          <cell r="D758" t="str">
            <v>35228001</v>
          </cell>
          <cell r="E758" t="str">
            <v>DINARD-LE-PLEURTUIT</v>
          </cell>
          <cell r="F758">
            <v>10</v>
          </cell>
          <cell r="G758" t="str">
            <v>ZET04</v>
          </cell>
          <cell r="H758" t="str">
            <v>GRDF</v>
          </cell>
        </row>
        <row r="759">
          <cell r="B759" t="str">
            <v>GD0585</v>
          </cell>
          <cell r="C759" t="str">
            <v>GAVRAY</v>
          </cell>
          <cell r="D759" t="str">
            <v>35228001</v>
          </cell>
          <cell r="E759" t="str">
            <v>DINARD-LE-PLEURTUIT</v>
          </cell>
          <cell r="F759">
            <v>8</v>
          </cell>
          <cell r="G759" t="str">
            <v>ZET04</v>
          </cell>
          <cell r="H759" t="str">
            <v>GRDF</v>
          </cell>
        </row>
        <row r="760">
          <cell r="B760" t="str">
            <v>GD0581</v>
          </cell>
          <cell r="C760" t="str">
            <v>VILLEDIEU-LES-POELES</v>
          </cell>
          <cell r="D760" t="str">
            <v>35228001</v>
          </cell>
          <cell r="E760" t="str">
            <v>DINARD-LE-PLEURTUIT</v>
          </cell>
          <cell r="F760">
            <v>10</v>
          </cell>
          <cell r="G760" t="str">
            <v>ZET04</v>
          </cell>
          <cell r="H760" t="str">
            <v>GRDF</v>
          </cell>
        </row>
        <row r="761">
          <cell r="B761" t="str">
            <v>GD0578</v>
          </cell>
          <cell r="C761" t="str">
            <v>PONTORSON</v>
          </cell>
          <cell r="D761" t="str">
            <v>35228001</v>
          </cell>
          <cell r="E761" t="str">
            <v>DINARD-LE-PLEURTUIT</v>
          </cell>
          <cell r="F761">
            <v>10</v>
          </cell>
          <cell r="G761" t="str">
            <v>ZET04</v>
          </cell>
          <cell r="H761" t="str">
            <v>GRDF</v>
          </cell>
        </row>
        <row r="762">
          <cell r="B762" t="str">
            <v>GD0579</v>
          </cell>
          <cell r="C762" t="str">
            <v>DUCEY</v>
          </cell>
          <cell r="D762" t="str">
            <v>35228001</v>
          </cell>
          <cell r="E762" t="str">
            <v>DINARD-LE-PLEURTUIT</v>
          </cell>
          <cell r="F762">
            <v>10</v>
          </cell>
          <cell r="G762" t="str">
            <v>ZET04</v>
          </cell>
          <cell r="H762" t="str">
            <v>GRDF</v>
          </cell>
        </row>
        <row r="763">
          <cell r="B763" t="str">
            <v>GD0591</v>
          </cell>
          <cell r="C763" t="str">
            <v>VALOGNES</v>
          </cell>
          <cell r="D763" t="str">
            <v>35228001</v>
          </cell>
          <cell r="E763" t="str">
            <v>DINARD-LE-PLEURTUIT</v>
          </cell>
          <cell r="F763">
            <v>6</v>
          </cell>
          <cell r="G763" t="str">
            <v>ZET04</v>
          </cell>
          <cell r="H763" t="str">
            <v>GRDF</v>
          </cell>
        </row>
        <row r="764">
          <cell r="B764" t="str">
            <v>GD0588</v>
          </cell>
          <cell r="C764" t="str">
            <v>PONT-HEBERT</v>
          </cell>
          <cell r="D764" t="str">
            <v>35228001</v>
          </cell>
          <cell r="E764" t="str">
            <v>DINARD-LE-PLEURTUIT</v>
          </cell>
          <cell r="F764">
            <v>10</v>
          </cell>
          <cell r="G764" t="str">
            <v>ZET04</v>
          </cell>
          <cell r="H764" t="str">
            <v>GRDF</v>
          </cell>
        </row>
        <row r="765">
          <cell r="B765" t="str">
            <v>GD0582</v>
          </cell>
          <cell r="C765" t="str">
            <v>PERCY</v>
          </cell>
          <cell r="D765" t="str">
            <v>35228001</v>
          </cell>
          <cell r="E765" t="str">
            <v>DINARD-LE-PLEURTUIT</v>
          </cell>
          <cell r="F765">
            <v>7</v>
          </cell>
          <cell r="G765" t="str">
            <v>ZET04</v>
          </cell>
          <cell r="H765" t="str">
            <v>GRDF</v>
          </cell>
        </row>
        <row r="766">
          <cell r="B766" t="str">
            <v>GD0333</v>
          </cell>
          <cell r="C766" t="str">
            <v>EPERNAY</v>
          </cell>
          <cell r="D766" t="str">
            <v>51449002</v>
          </cell>
          <cell r="E766" t="str">
            <v>REIMS-PRUNAY</v>
          </cell>
          <cell r="F766">
            <v>3</v>
          </cell>
          <cell r="G766" t="str">
            <v>ZET04</v>
          </cell>
          <cell r="H766" t="str">
            <v>GRDF</v>
          </cell>
        </row>
        <row r="767">
          <cell r="B767" t="str">
            <v>GD0329</v>
          </cell>
          <cell r="C767" t="str">
            <v>REIMS</v>
          </cell>
          <cell r="D767" t="str">
            <v>51449002</v>
          </cell>
          <cell r="E767" t="str">
            <v>REIMS-PRUNAY</v>
          </cell>
          <cell r="F767">
            <v>2</v>
          </cell>
          <cell r="G767" t="str">
            <v>ZET04</v>
          </cell>
          <cell r="H767" t="str">
            <v>GRDF</v>
          </cell>
        </row>
        <row r="768">
          <cell r="B768" t="str">
            <v>GD0340</v>
          </cell>
          <cell r="C768" t="str">
            <v>SAINT-JUST-SAUVAGE</v>
          </cell>
          <cell r="D768" t="str">
            <v>51449002</v>
          </cell>
          <cell r="E768" t="str">
            <v>REIMS-PRUNAY</v>
          </cell>
          <cell r="F768">
            <v>8</v>
          </cell>
          <cell r="G768" t="str">
            <v>ZET04</v>
          </cell>
          <cell r="H768" t="str">
            <v>GRDF</v>
          </cell>
        </row>
        <row r="769">
          <cell r="B769" t="str">
            <v>GD0335</v>
          </cell>
          <cell r="C769" t="str">
            <v>VITRY-LE-FRANCOIS</v>
          </cell>
          <cell r="D769" t="str">
            <v>51449002</v>
          </cell>
          <cell r="E769" t="str">
            <v>REIMS-PRUNAY</v>
          </cell>
          <cell r="F769">
            <v>1</v>
          </cell>
          <cell r="G769" t="str">
            <v>ZET04</v>
          </cell>
          <cell r="H769" t="str">
            <v>GRDF</v>
          </cell>
        </row>
        <row r="770">
          <cell r="B770" t="str">
            <v>GD0336</v>
          </cell>
          <cell r="C770" t="str">
            <v>LE MESNIL-SUR-OGER</v>
          </cell>
          <cell r="D770" t="str">
            <v>51449002</v>
          </cell>
          <cell r="E770" t="str">
            <v>REIMS-PRUNAY</v>
          </cell>
          <cell r="F770">
            <v>2</v>
          </cell>
          <cell r="G770" t="str">
            <v>ZET04</v>
          </cell>
          <cell r="H770" t="str">
            <v>GRDF</v>
          </cell>
        </row>
        <row r="771">
          <cell r="B771" t="str">
            <v>GD0334</v>
          </cell>
          <cell r="C771" t="str">
            <v>CHALONS-EN-CHAMPAGNE</v>
          </cell>
          <cell r="D771" t="str">
            <v>51449002</v>
          </cell>
          <cell r="E771" t="str">
            <v>REIMS-PRUNAY</v>
          </cell>
          <cell r="F771">
            <v>3</v>
          </cell>
          <cell r="G771" t="str">
            <v>ZET04</v>
          </cell>
          <cell r="H771" t="str">
            <v>GRDF</v>
          </cell>
        </row>
        <row r="772">
          <cell r="B772" t="str">
            <v>GD0337</v>
          </cell>
          <cell r="C772" t="str">
            <v>FERE-CHAMPENOISE</v>
          </cell>
          <cell r="D772" t="str">
            <v>51449002</v>
          </cell>
          <cell r="E772" t="str">
            <v>REIMS-PRUNAY</v>
          </cell>
          <cell r="F772">
            <v>2</v>
          </cell>
          <cell r="G772" t="str">
            <v>ZET04</v>
          </cell>
          <cell r="H772" t="str">
            <v>GRDF</v>
          </cell>
        </row>
        <row r="773">
          <cell r="B773" t="str">
            <v>GD0332</v>
          </cell>
          <cell r="C773" t="str">
            <v>FISMES</v>
          </cell>
          <cell r="D773" t="str">
            <v>51449002</v>
          </cell>
          <cell r="E773" t="str">
            <v>REIMS-PRUNAY</v>
          </cell>
          <cell r="F773">
            <v>10</v>
          </cell>
          <cell r="G773" t="str">
            <v>ZET04</v>
          </cell>
          <cell r="H773" t="str">
            <v>GRDF</v>
          </cell>
        </row>
        <row r="774">
          <cell r="B774" t="str">
            <v>GD0331</v>
          </cell>
          <cell r="C774" t="str">
            <v>JONCHERY-SUR-VESLE</v>
          </cell>
          <cell r="D774" t="str">
            <v>51449002</v>
          </cell>
          <cell r="E774" t="str">
            <v>REIMS-PRUNAY</v>
          </cell>
          <cell r="F774">
            <v>6</v>
          </cell>
          <cell r="G774" t="str">
            <v>ZET04</v>
          </cell>
          <cell r="H774" t="str">
            <v>GRDF</v>
          </cell>
        </row>
        <row r="775">
          <cell r="B775" t="str">
            <v>GD0330</v>
          </cell>
          <cell r="C775" t="str">
            <v>MUIZON</v>
          </cell>
          <cell r="D775" t="str">
            <v>51449002</v>
          </cell>
          <cell r="E775" t="str">
            <v>REIMS-PRUNAY</v>
          </cell>
          <cell r="F775">
            <v>5</v>
          </cell>
          <cell r="G775" t="str">
            <v>ZET04</v>
          </cell>
          <cell r="H775" t="str">
            <v>GRDF</v>
          </cell>
        </row>
        <row r="776">
          <cell r="B776" t="str">
            <v>GD0365</v>
          </cell>
          <cell r="C776" t="str">
            <v>SERMAIZE-LES-BAINS</v>
          </cell>
          <cell r="D776" t="str">
            <v>57039001</v>
          </cell>
          <cell r="E776" t="str">
            <v>METZ-FRESCATY</v>
          </cell>
          <cell r="F776">
            <v>2</v>
          </cell>
          <cell r="G776" t="str">
            <v>ZET04</v>
          </cell>
          <cell r="H776" t="str">
            <v>GRDF</v>
          </cell>
        </row>
        <row r="777">
          <cell r="B777" t="str">
            <v>GD0326</v>
          </cell>
          <cell r="C777" t="str">
            <v>SAINTE-MENEHOULD</v>
          </cell>
          <cell r="D777" t="str">
            <v>51449002</v>
          </cell>
          <cell r="E777" t="str">
            <v>REIMS-PRUNAY</v>
          </cell>
          <cell r="F777">
            <v>10</v>
          </cell>
          <cell r="G777" t="str">
            <v>ZET04</v>
          </cell>
          <cell r="H777" t="str">
            <v>GRDF</v>
          </cell>
        </row>
        <row r="778">
          <cell r="B778" t="str">
            <v>GD0338</v>
          </cell>
          <cell r="C778" t="str">
            <v>SEZANNE</v>
          </cell>
          <cell r="D778" t="str">
            <v>51449002</v>
          </cell>
          <cell r="E778" t="str">
            <v>REIMS-PRUNAY</v>
          </cell>
          <cell r="F778">
            <v>4</v>
          </cell>
          <cell r="G778" t="str">
            <v>ZET04</v>
          </cell>
          <cell r="H778" t="str">
            <v>GRDF</v>
          </cell>
        </row>
        <row r="779">
          <cell r="B779" t="str">
            <v>GD0313</v>
          </cell>
          <cell r="C779" t="str">
            <v>SAINT-DIZIER</v>
          </cell>
          <cell r="D779" t="str">
            <v>57039001</v>
          </cell>
          <cell r="E779" t="str">
            <v>METZ-FRESCATY</v>
          </cell>
          <cell r="F779">
            <v>1</v>
          </cell>
          <cell r="G779" t="str">
            <v>ZET04</v>
          </cell>
          <cell r="H779" t="str">
            <v>GRDF</v>
          </cell>
        </row>
        <row r="780">
          <cell r="B780" t="str">
            <v>GD0359</v>
          </cell>
          <cell r="C780" t="str">
            <v>BIESLES</v>
          </cell>
          <cell r="D780" t="str">
            <v>21473001</v>
          </cell>
          <cell r="E780" t="str">
            <v>DIJON-LONGVIC</v>
          </cell>
          <cell r="F780">
            <v>4</v>
          </cell>
          <cell r="G780" t="str">
            <v>ZET04</v>
          </cell>
          <cell r="H780" t="str">
            <v>GRDF</v>
          </cell>
        </row>
        <row r="781">
          <cell r="B781" t="str">
            <v>GD0357</v>
          </cell>
          <cell r="C781" t="str">
            <v>BOLOGNE</v>
          </cell>
          <cell r="D781" t="str">
            <v>21473001</v>
          </cell>
          <cell r="E781" t="str">
            <v>DIJON-LONGVIC</v>
          </cell>
          <cell r="F781">
            <v>10</v>
          </cell>
          <cell r="G781" t="str">
            <v>ZET04</v>
          </cell>
          <cell r="H781" t="str">
            <v>GRDF</v>
          </cell>
        </row>
        <row r="782">
          <cell r="B782" t="str">
            <v>GD0362</v>
          </cell>
          <cell r="C782" t="str">
            <v>BOURBONNE-LES-BAINS</v>
          </cell>
          <cell r="D782" t="str">
            <v>21473001</v>
          </cell>
          <cell r="E782" t="str">
            <v>DIJON-LONGVIC</v>
          </cell>
          <cell r="F782">
            <v>10</v>
          </cell>
          <cell r="G782" t="str">
            <v>ZET04</v>
          </cell>
          <cell r="H782" t="str">
            <v>GRDF</v>
          </cell>
        </row>
        <row r="783">
          <cell r="B783" t="str">
            <v>GD0361</v>
          </cell>
          <cell r="C783" t="str">
            <v>VAL-DE-MEUSE</v>
          </cell>
          <cell r="D783" t="str">
            <v>21473001</v>
          </cell>
          <cell r="E783" t="str">
            <v>DIJON-LONGVIC</v>
          </cell>
          <cell r="F783">
            <v>0</v>
          </cell>
          <cell r="G783" t="str">
            <v>ZET04</v>
          </cell>
          <cell r="H783" t="str">
            <v>GRDF</v>
          </cell>
        </row>
        <row r="784">
          <cell r="B784" t="str">
            <v>GD0369</v>
          </cell>
          <cell r="C784" t="str">
            <v>WASSY</v>
          </cell>
          <cell r="D784" t="str">
            <v>57039001</v>
          </cell>
          <cell r="E784" t="str">
            <v>METZ-FRESCATY</v>
          </cell>
          <cell r="F784">
            <v>10</v>
          </cell>
          <cell r="G784" t="str">
            <v>ZET04</v>
          </cell>
          <cell r="H784" t="str">
            <v>GRDF</v>
          </cell>
        </row>
        <row r="785">
          <cell r="B785" t="str">
            <v>GD0363</v>
          </cell>
          <cell r="C785" t="str">
            <v>CHALINDREY</v>
          </cell>
          <cell r="D785" t="str">
            <v>21473001</v>
          </cell>
          <cell r="E785" t="str">
            <v>DIJON-LONGVIC</v>
          </cell>
          <cell r="F785">
            <v>1</v>
          </cell>
          <cell r="G785" t="str">
            <v>ZET04</v>
          </cell>
          <cell r="H785" t="str">
            <v>GRDF</v>
          </cell>
        </row>
        <row r="786">
          <cell r="B786" t="str">
            <v>GD0360</v>
          </cell>
          <cell r="C786" t="str">
            <v>LANGRES</v>
          </cell>
          <cell r="D786" t="str">
            <v>21473001</v>
          </cell>
          <cell r="E786" t="str">
            <v>DIJON-LONGVIC</v>
          </cell>
          <cell r="F786">
            <v>3</v>
          </cell>
          <cell r="G786" t="str">
            <v>ZET04</v>
          </cell>
          <cell r="H786" t="str">
            <v>GRDF</v>
          </cell>
        </row>
        <row r="787">
          <cell r="B787" t="str">
            <v>GD0358</v>
          </cell>
          <cell r="C787" t="str">
            <v>CHAUMONT</v>
          </cell>
          <cell r="D787" t="str">
            <v>21473001</v>
          </cell>
          <cell r="E787" t="str">
            <v>DIJON-LONGVIC</v>
          </cell>
          <cell r="F787">
            <v>6</v>
          </cell>
          <cell r="G787" t="str">
            <v>ZET04</v>
          </cell>
          <cell r="H787" t="str">
            <v>GRDF</v>
          </cell>
        </row>
        <row r="788">
          <cell r="B788" t="str">
            <v>GD0370</v>
          </cell>
          <cell r="C788" t="str">
            <v>CHEVILLON</v>
          </cell>
          <cell r="D788" t="str">
            <v>57039001</v>
          </cell>
          <cell r="E788" t="str">
            <v>METZ-FRESCATY</v>
          </cell>
          <cell r="F788">
            <v>5</v>
          </cell>
          <cell r="G788" t="str">
            <v>ZET04</v>
          </cell>
          <cell r="H788" t="str">
            <v>GRDF</v>
          </cell>
        </row>
        <row r="789">
          <cell r="B789" t="str">
            <v>GD0364</v>
          </cell>
          <cell r="C789" t="str">
            <v>FAYL-LA-FORET</v>
          </cell>
          <cell r="D789" t="str">
            <v>21473001</v>
          </cell>
          <cell r="E789" t="str">
            <v>DIJON-LONGVIC</v>
          </cell>
          <cell r="F789">
            <v>2</v>
          </cell>
          <cell r="G789" t="str">
            <v>ZET04</v>
          </cell>
          <cell r="H789" t="str">
            <v>GRDF</v>
          </cell>
        </row>
        <row r="790">
          <cell r="B790" t="str">
            <v>GD0367</v>
          </cell>
          <cell r="C790" t="str">
            <v>SAINT-URBAIN-MACONCOURT</v>
          </cell>
          <cell r="D790" t="str">
            <v>57039001</v>
          </cell>
          <cell r="E790" t="str">
            <v>METZ-FRESCATY</v>
          </cell>
          <cell r="F790">
            <v>10</v>
          </cell>
          <cell r="G790" t="str">
            <v>ZET04</v>
          </cell>
          <cell r="H790" t="str">
            <v>GRDF</v>
          </cell>
        </row>
        <row r="791">
          <cell r="B791" t="str">
            <v>GD0368</v>
          </cell>
          <cell r="C791" t="str">
            <v>JOINVILLE</v>
          </cell>
          <cell r="D791" t="str">
            <v>57039001</v>
          </cell>
          <cell r="E791" t="str">
            <v>METZ-FRESCATY</v>
          </cell>
          <cell r="F791">
            <v>10</v>
          </cell>
          <cell r="G791" t="str">
            <v>ZET04</v>
          </cell>
          <cell r="H791" t="str">
            <v>GRDF</v>
          </cell>
        </row>
        <row r="792">
          <cell r="B792" t="str">
            <v>GD0371</v>
          </cell>
          <cell r="C792" t="str">
            <v>COUSANCES-LES-FORGES</v>
          </cell>
          <cell r="D792" t="str">
            <v>57039001</v>
          </cell>
          <cell r="E792" t="str">
            <v>METZ-FRESCATY</v>
          </cell>
          <cell r="F792">
            <v>6</v>
          </cell>
          <cell r="G792" t="str">
            <v>ZET04</v>
          </cell>
          <cell r="H792" t="str">
            <v>GRDF</v>
          </cell>
        </row>
        <row r="793">
          <cell r="B793" t="str">
            <v>GD0815</v>
          </cell>
          <cell r="C793" t="str">
            <v>MAYENNE</v>
          </cell>
          <cell r="D793" t="str">
            <v>37179001</v>
          </cell>
          <cell r="E793" t="str">
            <v>TOURS</v>
          </cell>
          <cell r="F793">
            <v>8</v>
          </cell>
          <cell r="G793" t="str">
            <v>ZET04</v>
          </cell>
          <cell r="H793" t="str">
            <v>GRDF</v>
          </cell>
        </row>
        <row r="794">
          <cell r="B794" t="str">
            <v>GD0822</v>
          </cell>
          <cell r="C794" t="str">
            <v>CHATEAU-GONTIER</v>
          </cell>
          <cell r="D794" t="str">
            <v>37179001</v>
          </cell>
          <cell r="E794" t="str">
            <v>TOURS</v>
          </cell>
          <cell r="F794">
            <v>1</v>
          </cell>
          <cell r="G794" t="str">
            <v>ZET04</v>
          </cell>
          <cell r="H794" t="str">
            <v>GRDF</v>
          </cell>
        </row>
        <row r="795">
          <cell r="B795" t="str">
            <v>GD0816</v>
          </cell>
          <cell r="C795" t="str">
            <v>VILLAINES-LA-JUHEL</v>
          </cell>
          <cell r="D795" t="str">
            <v>37179001</v>
          </cell>
          <cell r="E795" t="str">
            <v>TOURS</v>
          </cell>
          <cell r="F795">
            <v>10</v>
          </cell>
          <cell r="G795" t="str">
            <v>ZET04</v>
          </cell>
          <cell r="H795" t="str">
            <v>GRDF</v>
          </cell>
        </row>
        <row r="796">
          <cell r="B796" t="str">
            <v>GD0820</v>
          </cell>
          <cell r="C796" t="str">
            <v>LAVAL</v>
          </cell>
          <cell r="D796" t="str">
            <v>37179001</v>
          </cell>
          <cell r="E796" t="str">
            <v>TOURS</v>
          </cell>
          <cell r="F796">
            <v>1</v>
          </cell>
          <cell r="G796" t="str">
            <v>ZET04</v>
          </cell>
          <cell r="H796" t="str">
            <v>GRDF</v>
          </cell>
        </row>
        <row r="797">
          <cell r="B797" t="str">
            <v>GD0818</v>
          </cell>
          <cell r="C797" t="str">
            <v>NEAU</v>
          </cell>
          <cell r="D797" t="str">
            <v>37179001</v>
          </cell>
          <cell r="E797" t="str">
            <v>TOURS</v>
          </cell>
          <cell r="F797">
            <v>5</v>
          </cell>
          <cell r="G797" t="str">
            <v>ZET04</v>
          </cell>
          <cell r="H797" t="str">
            <v>GRDF</v>
          </cell>
        </row>
        <row r="798">
          <cell r="B798" t="str">
            <v>GD0817</v>
          </cell>
          <cell r="C798" t="str">
            <v>EVRON</v>
          </cell>
          <cell r="D798" t="str">
            <v>37179001</v>
          </cell>
          <cell r="E798" t="str">
            <v>TOURS</v>
          </cell>
          <cell r="F798">
            <v>4</v>
          </cell>
          <cell r="G798" t="str">
            <v>ZET04</v>
          </cell>
          <cell r="H798" t="str">
            <v>GRDF</v>
          </cell>
        </row>
        <row r="799">
          <cell r="B799" t="str">
            <v>GD0802</v>
          </cell>
          <cell r="C799" t="str">
            <v>RENAZE</v>
          </cell>
          <cell r="D799" t="str">
            <v>37179001</v>
          </cell>
          <cell r="E799" t="str">
            <v>TOURS</v>
          </cell>
          <cell r="F799">
            <v>10</v>
          </cell>
          <cell r="G799" t="str">
            <v>ZET04</v>
          </cell>
          <cell r="H799" t="str">
            <v>GRDF</v>
          </cell>
        </row>
        <row r="800">
          <cell r="B800" t="str">
            <v>GD0821</v>
          </cell>
          <cell r="C800" t="str">
            <v>MESLAY-DU-MAINE</v>
          </cell>
          <cell r="D800" t="str">
            <v>37179001</v>
          </cell>
          <cell r="E800" t="str">
            <v>TOURS</v>
          </cell>
          <cell r="F800">
            <v>7</v>
          </cell>
          <cell r="G800" t="str">
            <v>ZET04</v>
          </cell>
          <cell r="H800" t="str">
            <v>GRDF</v>
          </cell>
        </row>
        <row r="801">
          <cell r="B801" t="str">
            <v>GD0819</v>
          </cell>
          <cell r="C801" t="str">
            <v>VAIGES</v>
          </cell>
          <cell r="D801" t="str">
            <v>37179001</v>
          </cell>
          <cell r="E801" t="str">
            <v>TOURS</v>
          </cell>
          <cell r="F801">
            <v>10</v>
          </cell>
          <cell r="G801" t="str">
            <v>ZET04</v>
          </cell>
          <cell r="H801" t="str">
            <v>GRDF</v>
          </cell>
        </row>
        <row r="802">
          <cell r="B802" t="str">
            <v>GD0458</v>
          </cell>
          <cell r="C802" t="str">
            <v>COLOMBEY-LES-BELLES</v>
          </cell>
          <cell r="D802" t="str">
            <v>57039001</v>
          </cell>
          <cell r="E802" t="str">
            <v>METZ-FRESCATY</v>
          </cell>
          <cell r="F802">
            <v>7</v>
          </cell>
          <cell r="G802" t="str">
            <v>ZET04</v>
          </cell>
          <cell r="H802" t="str">
            <v>GRDF</v>
          </cell>
        </row>
        <row r="803">
          <cell r="B803" t="str">
            <v>GD0459</v>
          </cell>
          <cell r="C803" t="str">
            <v>VANNES-LE-CHATEL</v>
          </cell>
          <cell r="D803" t="str">
            <v>57039001</v>
          </cell>
          <cell r="E803" t="str">
            <v>METZ-FRESCATY</v>
          </cell>
          <cell r="F803">
            <v>10</v>
          </cell>
          <cell r="G803" t="str">
            <v>ZET04</v>
          </cell>
          <cell r="H803" t="str">
            <v>GRDF</v>
          </cell>
        </row>
        <row r="804">
          <cell r="B804" t="str">
            <v>GD0456</v>
          </cell>
          <cell r="C804" t="str">
            <v>NANCY</v>
          </cell>
          <cell r="D804" t="str">
            <v>57039001</v>
          </cell>
          <cell r="E804" t="str">
            <v>METZ-FRESCATY</v>
          </cell>
          <cell r="F804">
            <v>1</v>
          </cell>
          <cell r="G804" t="str">
            <v>ZET04</v>
          </cell>
          <cell r="H804" t="str">
            <v>GRDF</v>
          </cell>
        </row>
        <row r="805">
          <cell r="B805" t="str">
            <v>GD0450</v>
          </cell>
          <cell r="C805" t="str">
            <v>JOUDREVILLE</v>
          </cell>
          <cell r="D805" t="str">
            <v>57039001</v>
          </cell>
          <cell r="E805" t="str">
            <v>METZ-FRESCATY</v>
          </cell>
          <cell r="F805">
            <v>10</v>
          </cell>
          <cell r="G805" t="str">
            <v>ZET04</v>
          </cell>
          <cell r="H805" t="str">
            <v>GRDF</v>
          </cell>
        </row>
        <row r="806">
          <cell r="B806" t="str">
            <v>GD0448</v>
          </cell>
          <cell r="C806" t="str">
            <v>METZ</v>
          </cell>
          <cell r="D806" t="str">
            <v>57039001</v>
          </cell>
          <cell r="E806" t="str">
            <v>METZ-FRESCATY</v>
          </cell>
          <cell r="F806">
            <v>1</v>
          </cell>
          <cell r="G806" t="str">
            <v>ZET04</v>
          </cell>
          <cell r="H806" t="str">
            <v>GRDF</v>
          </cell>
        </row>
        <row r="807">
          <cell r="B807" t="str">
            <v>GD0494</v>
          </cell>
          <cell r="C807" t="str">
            <v>THIONVILLE</v>
          </cell>
          <cell r="D807" t="str">
            <v>57039001</v>
          </cell>
          <cell r="E807" t="str">
            <v>METZ-FRESCATY</v>
          </cell>
          <cell r="F807">
            <v>2</v>
          </cell>
          <cell r="G807" t="str">
            <v>ZET04</v>
          </cell>
          <cell r="H807" t="str">
            <v>GRDF</v>
          </cell>
        </row>
        <row r="808">
          <cell r="B808" t="str">
            <v>GD0457</v>
          </cell>
          <cell r="C808" t="str">
            <v>TOUL</v>
          </cell>
          <cell r="D808" t="str">
            <v>57039001</v>
          </cell>
          <cell r="E808" t="str">
            <v>METZ-FRESCATY</v>
          </cell>
          <cell r="F808">
            <v>1</v>
          </cell>
          <cell r="G808" t="str">
            <v>ZET04</v>
          </cell>
          <cell r="H808" t="str">
            <v>GRDF</v>
          </cell>
        </row>
        <row r="809">
          <cell r="B809" t="str">
            <v>GD0503</v>
          </cell>
          <cell r="C809" t="str">
            <v>LUNEVILLE</v>
          </cell>
          <cell r="D809" t="str">
            <v>57039001</v>
          </cell>
          <cell r="E809" t="str">
            <v>METZ-FRESCATY</v>
          </cell>
          <cell r="F809">
            <v>1</v>
          </cell>
          <cell r="G809" t="str">
            <v>ZET04</v>
          </cell>
          <cell r="H809" t="str">
            <v>GRDF</v>
          </cell>
        </row>
        <row r="810">
          <cell r="B810" t="str">
            <v>GD0445</v>
          </cell>
          <cell r="C810" t="str">
            <v>LONGUYON</v>
          </cell>
          <cell r="D810" t="str">
            <v>57039001</v>
          </cell>
          <cell r="E810" t="str">
            <v>METZ-FRESCATY</v>
          </cell>
          <cell r="F810">
            <v>1</v>
          </cell>
          <cell r="G810" t="str">
            <v>ZET04</v>
          </cell>
          <cell r="H810" t="str">
            <v>GRDF</v>
          </cell>
        </row>
        <row r="811">
          <cell r="B811" t="str">
            <v>GD0449</v>
          </cell>
          <cell r="C811" t="str">
            <v>JARNY</v>
          </cell>
          <cell r="D811" t="str">
            <v>57039001</v>
          </cell>
          <cell r="E811" t="str">
            <v>METZ-FRESCATY</v>
          </cell>
          <cell r="F811">
            <v>1</v>
          </cell>
          <cell r="G811" t="str">
            <v>ZET04</v>
          </cell>
          <cell r="H811" t="str">
            <v>GRDF</v>
          </cell>
        </row>
        <row r="812">
          <cell r="B812" t="str">
            <v>GD0493</v>
          </cell>
          <cell r="C812" t="str">
            <v>BAYON</v>
          </cell>
          <cell r="D812" t="str">
            <v>57039001</v>
          </cell>
          <cell r="E812" t="str">
            <v>METZ-FRESCATY</v>
          </cell>
          <cell r="F812">
            <v>10</v>
          </cell>
          <cell r="G812" t="str">
            <v>ZET04</v>
          </cell>
          <cell r="H812" t="str">
            <v>GRDF</v>
          </cell>
        </row>
        <row r="813">
          <cell r="B813" t="str">
            <v>GD0446</v>
          </cell>
          <cell r="C813" t="str">
            <v>LONGWY</v>
          </cell>
          <cell r="D813" t="str">
            <v>57039001</v>
          </cell>
          <cell r="E813" t="str">
            <v>METZ-FRESCATY</v>
          </cell>
          <cell r="F813">
            <v>2</v>
          </cell>
          <cell r="G813" t="str">
            <v>ZET04</v>
          </cell>
          <cell r="H813" t="str">
            <v>GRDF</v>
          </cell>
        </row>
        <row r="814">
          <cell r="B814" t="str">
            <v>GD0460</v>
          </cell>
          <cell r="C814" t="str">
            <v>DOMEVRE-SUR-VEZOUZE</v>
          </cell>
          <cell r="D814" t="str">
            <v>57039001</v>
          </cell>
          <cell r="E814" t="str">
            <v>METZ-FRESCATY</v>
          </cell>
          <cell r="F814">
            <v>5</v>
          </cell>
          <cell r="G814" t="str">
            <v>ZET04</v>
          </cell>
          <cell r="H814" t="str">
            <v>GRDF</v>
          </cell>
        </row>
        <row r="815">
          <cell r="B815" t="str">
            <v>GD0447</v>
          </cell>
          <cell r="C815" t="str">
            <v>VILLERS-LA-MONTAGNE</v>
          </cell>
          <cell r="D815" t="str">
            <v>57039001</v>
          </cell>
          <cell r="E815" t="str">
            <v>METZ-FRESCATY</v>
          </cell>
          <cell r="F815">
            <v>3</v>
          </cell>
          <cell r="G815" t="str">
            <v>ZET04</v>
          </cell>
          <cell r="H815" t="str">
            <v>GRDF</v>
          </cell>
        </row>
        <row r="816">
          <cell r="B816" t="str">
            <v>GD0322</v>
          </cell>
          <cell r="C816" t="str">
            <v>VERDUN</v>
          </cell>
          <cell r="D816" t="str">
            <v>57039001</v>
          </cell>
          <cell r="E816" t="str">
            <v>METZ-FRESCATY</v>
          </cell>
          <cell r="F816">
            <v>1</v>
          </cell>
          <cell r="G816" t="str">
            <v>ZET04</v>
          </cell>
          <cell r="H816" t="str">
            <v>GRDF</v>
          </cell>
        </row>
        <row r="817">
          <cell r="B817" t="str">
            <v>GD0373</v>
          </cell>
          <cell r="C817" t="str">
            <v>BAR-LE-DUC</v>
          </cell>
          <cell r="D817" t="str">
            <v>57039001</v>
          </cell>
          <cell r="E817" t="str">
            <v>METZ-FRESCATY</v>
          </cell>
          <cell r="F817">
            <v>3</v>
          </cell>
          <cell r="G817" t="str">
            <v>ZET04</v>
          </cell>
          <cell r="H817" t="str">
            <v>GRDF</v>
          </cell>
        </row>
        <row r="818">
          <cell r="B818" t="str">
            <v>GD0323</v>
          </cell>
          <cell r="C818" t="str">
            <v>SAINT-MIHIEL</v>
          </cell>
          <cell r="D818" t="str">
            <v>57039001</v>
          </cell>
          <cell r="E818" t="str">
            <v>METZ-FRESCATY</v>
          </cell>
          <cell r="F818">
            <v>5</v>
          </cell>
          <cell r="G818" t="str">
            <v>ZET04</v>
          </cell>
          <cell r="H818" t="str">
            <v>GRDF</v>
          </cell>
        </row>
        <row r="819">
          <cell r="B819" t="str">
            <v>GD1099</v>
          </cell>
          <cell r="C819" t="str">
            <v>VARENNES-EN-ARGONNE</v>
          </cell>
          <cell r="D819" t="str">
            <v>51449002</v>
          </cell>
          <cell r="E819" t="str">
            <v>REIMS-PRUNAY</v>
          </cell>
          <cell r="F819">
            <v>0</v>
          </cell>
          <cell r="G819" t="str">
            <v>ZET04</v>
          </cell>
          <cell r="H819" t="str">
            <v>GRDF</v>
          </cell>
        </row>
        <row r="820">
          <cell r="B820" t="str">
            <v>GD0325</v>
          </cell>
          <cell r="C820" t="str">
            <v>CLERMONT-EN-ARGONNE</v>
          </cell>
          <cell r="D820" t="str">
            <v>51449002</v>
          </cell>
          <cell r="E820" t="str">
            <v>REIMS-PRUNAY</v>
          </cell>
          <cell r="F820">
            <v>10</v>
          </cell>
          <cell r="G820" t="str">
            <v>ZET04</v>
          </cell>
          <cell r="H820" t="str">
            <v>GRDF</v>
          </cell>
        </row>
        <row r="821">
          <cell r="B821" t="str">
            <v>GD0375</v>
          </cell>
          <cell r="C821" t="str">
            <v>COMMERCY</v>
          </cell>
          <cell r="D821" t="str">
            <v>57039001</v>
          </cell>
          <cell r="E821" t="str">
            <v>METZ-FRESCATY</v>
          </cell>
          <cell r="F821">
            <v>2</v>
          </cell>
          <cell r="G821" t="str">
            <v>ZET04</v>
          </cell>
          <cell r="H821" t="str">
            <v>GRDF</v>
          </cell>
        </row>
        <row r="822">
          <cell r="B822" t="str">
            <v>GD0374</v>
          </cell>
          <cell r="C822" t="str">
            <v>EUVILLE</v>
          </cell>
          <cell r="D822" t="str">
            <v>57039001</v>
          </cell>
          <cell r="E822" t="str">
            <v>METZ-FRESCATY</v>
          </cell>
          <cell r="F822">
            <v>1</v>
          </cell>
          <cell r="G822" t="str">
            <v>ZET04</v>
          </cell>
          <cell r="H822" t="str">
            <v>GRDF</v>
          </cell>
        </row>
        <row r="823">
          <cell r="B823" t="str">
            <v>GD0376</v>
          </cell>
          <cell r="C823" t="str">
            <v>STENAY</v>
          </cell>
          <cell r="D823" t="str">
            <v>57039001</v>
          </cell>
          <cell r="E823" t="str">
            <v>METZ-FRESCATY</v>
          </cell>
          <cell r="F823">
            <v>1</v>
          </cell>
          <cell r="G823" t="str">
            <v>ZET04</v>
          </cell>
          <cell r="H823" t="str">
            <v>GRDF</v>
          </cell>
        </row>
        <row r="824">
          <cell r="B824" t="str">
            <v>GD0372</v>
          </cell>
          <cell r="C824" t="str">
            <v>LIGNY-EN-BARROIS</v>
          </cell>
          <cell r="D824" t="str">
            <v>57039001</v>
          </cell>
          <cell r="E824" t="str">
            <v>METZ-FRESCATY</v>
          </cell>
          <cell r="F824">
            <v>1</v>
          </cell>
          <cell r="G824" t="str">
            <v>ZET04</v>
          </cell>
          <cell r="H824" t="str">
            <v>GRDF</v>
          </cell>
        </row>
        <row r="825">
          <cell r="B825" t="str">
            <v>GD0324</v>
          </cell>
          <cell r="C825" t="str">
            <v>LES SOUHESMES-RAMPONT</v>
          </cell>
          <cell r="D825" t="str">
            <v>57039001</v>
          </cell>
          <cell r="E825" t="str">
            <v>METZ-FRESCATY</v>
          </cell>
          <cell r="F825">
            <v>4</v>
          </cell>
          <cell r="G825" t="str">
            <v>ZET04</v>
          </cell>
          <cell r="H825" t="str">
            <v>GRDF</v>
          </cell>
        </row>
        <row r="826">
          <cell r="B826" t="str">
            <v>GD0366</v>
          </cell>
          <cell r="C826" t="str">
            <v>REVIGNY-SUR-ORNAIN</v>
          </cell>
          <cell r="D826" t="str">
            <v>57039001</v>
          </cell>
          <cell r="E826" t="str">
            <v>METZ-FRESCATY</v>
          </cell>
          <cell r="F826">
            <v>4</v>
          </cell>
          <cell r="G826" t="str">
            <v>ZET04</v>
          </cell>
          <cell r="H826" t="str">
            <v>GRDF</v>
          </cell>
        </row>
        <row r="827">
          <cell r="B827" t="str">
            <v>GD0305</v>
          </cell>
          <cell r="C827" t="str">
            <v>ALLAIRE</v>
          </cell>
          <cell r="D827" t="str">
            <v>35228001</v>
          </cell>
          <cell r="E827" t="str">
            <v>DINARD-LE-PLEURTUIT</v>
          </cell>
          <cell r="F827">
            <v>4</v>
          </cell>
          <cell r="G827" t="str">
            <v>ZET04</v>
          </cell>
          <cell r="H827" t="str">
            <v>GRDF</v>
          </cell>
        </row>
        <row r="828">
          <cell r="B828" t="str">
            <v>GD0290</v>
          </cell>
          <cell r="C828" t="str">
            <v>MUZILLAC</v>
          </cell>
          <cell r="D828" t="str">
            <v>35228001</v>
          </cell>
          <cell r="E828" t="str">
            <v>DINARD-LE-PLEURTUIT</v>
          </cell>
          <cell r="F828">
            <v>2</v>
          </cell>
          <cell r="G828" t="str">
            <v>ZET04</v>
          </cell>
          <cell r="H828" t="str">
            <v>GRDF</v>
          </cell>
        </row>
        <row r="829">
          <cell r="B829" t="str">
            <v>GD0293</v>
          </cell>
          <cell r="C829" t="str">
            <v>VANNES</v>
          </cell>
          <cell r="D829" t="str">
            <v>35228001</v>
          </cell>
          <cell r="E829" t="str">
            <v>DINARD-LE-PLEURTUIT</v>
          </cell>
          <cell r="F829">
            <v>3</v>
          </cell>
          <cell r="G829" t="str">
            <v>ZET04</v>
          </cell>
          <cell r="H829" t="str">
            <v>GRDF</v>
          </cell>
        </row>
        <row r="830">
          <cell r="B830" t="str">
            <v>GD0294</v>
          </cell>
          <cell r="C830" t="str">
            <v>AURAY</v>
          </cell>
          <cell r="D830" t="str">
            <v>35228001</v>
          </cell>
          <cell r="E830" t="str">
            <v>DINARD-LE-PLEURTUIT</v>
          </cell>
          <cell r="F830">
            <v>4</v>
          </cell>
          <cell r="G830" t="str">
            <v>ZET04</v>
          </cell>
          <cell r="H830" t="str">
            <v>GRDF</v>
          </cell>
        </row>
        <row r="831">
          <cell r="B831" t="str">
            <v>GD0299</v>
          </cell>
          <cell r="C831" t="str">
            <v>BAUD</v>
          </cell>
          <cell r="D831" t="str">
            <v>35228001</v>
          </cell>
          <cell r="E831" t="str">
            <v>DINARD-LE-PLEURTUIT</v>
          </cell>
          <cell r="F831">
            <v>4</v>
          </cell>
          <cell r="G831" t="str">
            <v>ZET04</v>
          </cell>
          <cell r="H831" t="str">
            <v>GRDF</v>
          </cell>
        </row>
        <row r="832">
          <cell r="B832" t="str">
            <v>GD0295</v>
          </cell>
          <cell r="C832" t="str">
            <v>QUIBERON</v>
          </cell>
          <cell r="D832" t="str">
            <v>35228001</v>
          </cell>
          <cell r="E832" t="str">
            <v>DINARD-LE-PLEURTUIT</v>
          </cell>
          <cell r="F832">
            <v>6</v>
          </cell>
          <cell r="G832" t="str">
            <v>ZET04</v>
          </cell>
          <cell r="H832" t="str">
            <v>GRDF</v>
          </cell>
        </row>
        <row r="833">
          <cell r="B833" t="str">
            <v>GD0301</v>
          </cell>
          <cell r="C833" t="str">
            <v>LORIENT</v>
          </cell>
          <cell r="D833" t="str">
            <v>35228001</v>
          </cell>
          <cell r="E833" t="str">
            <v>DINARD-LE-PLEURTUIT</v>
          </cell>
          <cell r="F833">
            <v>6</v>
          </cell>
          <cell r="G833" t="str">
            <v>ZET04</v>
          </cell>
          <cell r="H833" t="str">
            <v>GRDF</v>
          </cell>
        </row>
        <row r="834">
          <cell r="B834" t="str">
            <v>GD0292</v>
          </cell>
          <cell r="C834" t="str">
            <v>PLESCOP</v>
          </cell>
          <cell r="D834" t="str">
            <v>35228001</v>
          </cell>
          <cell r="E834" t="str">
            <v>DINARD-LE-PLEURTUIT</v>
          </cell>
          <cell r="F834">
            <v>2</v>
          </cell>
          <cell r="G834" t="str">
            <v>ZET04</v>
          </cell>
          <cell r="H834" t="str">
            <v>GRDF</v>
          </cell>
        </row>
        <row r="835">
          <cell r="B835" t="str">
            <v>GD0255</v>
          </cell>
          <cell r="C835" t="str">
            <v>LE FAOUET</v>
          </cell>
          <cell r="D835" t="str">
            <v>35228001</v>
          </cell>
          <cell r="E835" t="str">
            <v>DINARD-LE-PLEURTUIT</v>
          </cell>
          <cell r="F835">
            <v>10</v>
          </cell>
          <cell r="G835" t="str">
            <v>ZET04</v>
          </cell>
          <cell r="H835" t="str">
            <v>GRDF</v>
          </cell>
        </row>
        <row r="836">
          <cell r="B836" t="str">
            <v>GD0297</v>
          </cell>
          <cell r="C836" t="str">
            <v>GRAND-CHAMP</v>
          </cell>
          <cell r="D836" t="str">
            <v>35228001</v>
          </cell>
          <cell r="E836" t="str">
            <v>DINARD-LE-PLEURTUIT</v>
          </cell>
          <cell r="F836">
            <v>6</v>
          </cell>
          <cell r="G836" t="str">
            <v>ZET04</v>
          </cell>
          <cell r="H836" t="str">
            <v>GRDF</v>
          </cell>
        </row>
        <row r="837">
          <cell r="B837" t="str">
            <v>GD0296</v>
          </cell>
          <cell r="C837" t="str">
            <v>LOCMINE</v>
          </cell>
          <cell r="D837" t="str">
            <v>35228001</v>
          </cell>
          <cell r="E837" t="str">
            <v>DINARD-LE-PLEURTUIT</v>
          </cell>
          <cell r="F837">
            <v>10</v>
          </cell>
          <cell r="G837" t="str">
            <v>ZET04</v>
          </cell>
          <cell r="H837" t="str">
            <v>GRDF</v>
          </cell>
        </row>
        <row r="838">
          <cell r="B838" t="str">
            <v>GD0304</v>
          </cell>
          <cell r="C838" t="str">
            <v>MALESTROIT</v>
          </cell>
          <cell r="D838" t="str">
            <v>35228001</v>
          </cell>
          <cell r="E838" t="str">
            <v>DINARD-LE-PLEURTUIT</v>
          </cell>
          <cell r="F838">
            <v>4</v>
          </cell>
          <cell r="G838" t="str">
            <v>ZET04</v>
          </cell>
          <cell r="H838" t="str">
            <v>GRDF</v>
          </cell>
        </row>
        <row r="839">
          <cell r="B839" t="str">
            <v>GD0307</v>
          </cell>
          <cell r="C839" t="str">
            <v>LA ROCHE-BERNARD</v>
          </cell>
          <cell r="D839" t="str">
            <v>35228001</v>
          </cell>
          <cell r="E839" t="str">
            <v>DINARD-LE-PLEURTUIT</v>
          </cell>
          <cell r="F839">
            <v>1</v>
          </cell>
          <cell r="G839" t="str">
            <v>ZET04</v>
          </cell>
          <cell r="H839" t="str">
            <v>GRDF</v>
          </cell>
        </row>
        <row r="840">
          <cell r="B840" t="str">
            <v>GD0266</v>
          </cell>
          <cell r="C840" t="str">
            <v>NOYAL-PONTIVY</v>
          </cell>
          <cell r="D840" t="str">
            <v>35228001</v>
          </cell>
          <cell r="E840" t="str">
            <v>DINARD-LE-PLEURTUIT</v>
          </cell>
          <cell r="F840">
            <v>6</v>
          </cell>
          <cell r="G840" t="str">
            <v>ZET04</v>
          </cell>
          <cell r="H840" t="str">
            <v>GRDF</v>
          </cell>
        </row>
        <row r="841">
          <cell r="B841" t="str">
            <v>GD0287</v>
          </cell>
          <cell r="C841" t="str">
            <v>PLOERMEL</v>
          </cell>
          <cell r="D841" t="str">
            <v>35228001</v>
          </cell>
          <cell r="E841" t="str">
            <v>DINARD-LE-PLEURTUIT</v>
          </cell>
          <cell r="F841">
            <v>10</v>
          </cell>
          <cell r="G841" t="str">
            <v>ZET04</v>
          </cell>
          <cell r="H841" t="str">
            <v>GRDF</v>
          </cell>
        </row>
        <row r="842">
          <cell r="B842" t="str">
            <v>GD0267</v>
          </cell>
          <cell r="C842" t="str">
            <v>PONTIVY</v>
          </cell>
          <cell r="D842" t="str">
            <v>35228001</v>
          </cell>
          <cell r="E842" t="str">
            <v>DINARD-LE-PLEURTUIT</v>
          </cell>
          <cell r="F842">
            <v>5</v>
          </cell>
          <cell r="G842" t="str">
            <v>ZET04</v>
          </cell>
          <cell r="H842" t="str">
            <v>GRDF</v>
          </cell>
        </row>
        <row r="843">
          <cell r="B843" t="str">
            <v>GD0298</v>
          </cell>
          <cell r="C843" t="str">
            <v>PLUVIGNER</v>
          </cell>
          <cell r="D843" t="str">
            <v>35228001</v>
          </cell>
          <cell r="E843" t="str">
            <v>DINARD-LE-PLEURTUIT</v>
          </cell>
          <cell r="F843">
            <v>3</v>
          </cell>
          <cell r="G843" t="str">
            <v>ZET04</v>
          </cell>
          <cell r="H843" t="str">
            <v>GRDF</v>
          </cell>
        </row>
        <row r="844">
          <cell r="B844" t="str">
            <v>GD0289</v>
          </cell>
          <cell r="C844" t="str">
            <v>QUESTEMBERT</v>
          </cell>
          <cell r="D844" t="str">
            <v>35228001</v>
          </cell>
          <cell r="E844" t="str">
            <v>DINARD-LE-PLEURTUIT</v>
          </cell>
          <cell r="F844">
            <v>3</v>
          </cell>
          <cell r="G844" t="str">
            <v>ZET04</v>
          </cell>
          <cell r="H844" t="str">
            <v>GRDF</v>
          </cell>
        </row>
        <row r="845">
          <cell r="B845" t="str">
            <v>GD0291</v>
          </cell>
          <cell r="C845" t="str">
            <v>THEIX</v>
          </cell>
          <cell r="D845" t="str">
            <v>35228001</v>
          </cell>
          <cell r="E845" t="str">
            <v>DINARD-LE-PLEURTUIT</v>
          </cell>
          <cell r="F845">
            <v>2</v>
          </cell>
          <cell r="G845" t="str">
            <v>ZET04</v>
          </cell>
          <cell r="H845" t="str">
            <v>GRDF</v>
          </cell>
        </row>
        <row r="846">
          <cell r="B846" t="str">
            <v>GD0496</v>
          </cell>
          <cell r="C846" t="str">
            <v>SARREGUEMINES</v>
          </cell>
          <cell r="D846" t="str">
            <v>57039001</v>
          </cell>
          <cell r="E846" t="str">
            <v>METZ-FRESCATY</v>
          </cell>
          <cell r="F846">
            <v>1</v>
          </cell>
          <cell r="G846" t="str">
            <v>ZET04</v>
          </cell>
          <cell r="H846" t="str">
            <v>GRDF</v>
          </cell>
        </row>
        <row r="847">
          <cell r="B847" t="str">
            <v>GD0455</v>
          </cell>
          <cell r="C847" t="str">
            <v>FORBACH</v>
          </cell>
          <cell r="D847" t="str">
            <v>57039001</v>
          </cell>
          <cell r="E847" t="str">
            <v>METZ-FRESCATY</v>
          </cell>
          <cell r="F847">
            <v>3</v>
          </cell>
          <cell r="G847" t="str">
            <v>ZET04</v>
          </cell>
          <cell r="H847" t="str">
            <v>GRDF</v>
          </cell>
        </row>
        <row r="848">
          <cell r="B848" t="str">
            <v>AV0001</v>
          </cell>
          <cell r="C848" t="str">
            <v>SAINT-AVOLD</v>
          </cell>
          <cell r="D848" t="str">
            <v>57039001</v>
          </cell>
          <cell r="E848" t="str">
            <v>METZ-FRESCATY</v>
          </cell>
          <cell r="F848">
            <v>2</v>
          </cell>
          <cell r="G848" t="str">
            <v>ZET04</v>
          </cell>
          <cell r="H848" t="str">
            <v>SAVD</v>
          </cell>
        </row>
        <row r="849">
          <cell r="B849" t="str">
            <v>GD0452</v>
          </cell>
          <cell r="C849" t="str">
            <v>BOUZONVILLE</v>
          </cell>
          <cell r="D849" t="str">
            <v>57039001</v>
          </cell>
          <cell r="E849" t="str">
            <v>METZ-FRESCATY</v>
          </cell>
          <cell r="F849">
            <v>10</v>
          </cell>
          <cell r="G849" t="str">
            <v>ZET04</v>
          </cell>
          <cell r="H849" t="str">
            <v>GRDF</v>
          </cell>
        </row>
        <row r="850">
          <cell r="B850" t="str">
            <v>GD0497</v>
          </cell>
          <cell r="C850" t="str">
            <v>SAINTE-MARIE-AUX-CHENES</v>
          </cell>
          <cell r="D850" t="str">
            <v>57039001</v>
          </cell>
          <cell r="E850" t="str">
            <v>METZ-FRESCATY</v>
          </cell>
          <cell r="F850">
            <v>3</v>
          </cell>
          <cell r="G850" t="str">
            <v>ZET04</v>
          </cell>
          <cell r="H850" t="str">
            <v>GRDF</v>
          </cell>
        </row>
        <row r="851">
          <cell r="B851" t="str">
            <v>GD0502</v>
          </cell>
          <cell r="C851" t="str">
            <v>DIEUZE</v>
          </cell>
          <cell r="D851" t="str">
            <v>57039001</v>
          </cell>
          <cell r="E851" t="str">
            <v>METZ-FRESCATY</v>
          </cell>
          <cell r="F851">
            <v>1</v>
          </cell>
          <cell r="G851" t="str">
            <v>ZET04</v>
          </cell>
          <cell r="H851" t="str">
            <v>GRDF</v>
          </cell>
        </row>
        <row r="852">
          <cell r="B852" t="str">
            <v>GD0495</v>
          </cell>
          <cell r="C852" t="str">
            <v>ENNERY</v>
          </cell>
          <cell r="D852" t="str">
            <v>57039001</v>
          </cell>
          <cell r="E852" t="str">
            <v>METZ-FRESCATY</v>
          </cell>
          <cell r="F852">
            <v>2</v>
          </cell>
          <cell r="G852" t="str">
            <v>ZET04</v>
          </cell>
          <cell r="H852" t="str">
            <v>GRDF</v>
          </cell>
        </row>
        <row r="853">
          <cell r="B853" t="str">
            <v>GD0454</v>
          </cell>
          <cell r="C853" t="str">
            <v>APACH</v>
          </cell>
          <cell r="D853" t="str">
            <v>57039001</v>
          </cell>
          <cell r="E853" t="str">
            <v>METZ-FRESCATY</v>
          </cell>
          <cell r="F853">
            <v>9</v>
          </cell>
          <cell r="G853" t="str">
            <v>ZET04</v>
          </cell>
          <cell r="H853" t="str">
            <v>GRDF</v>
          </cell>
        </row>
        <row r="854">
          <cell r="B854" t="str">
            <v>GD0491</v>
          </cell>
          <cell r="C854" t="str">
            <v>SARREBOURG</v>
          </cell>
          <cell r="D854" t="str">
            <v>57039001</v>
          </cell>
          <cell r="E854" t="str">
            <v>METZ-FRESCATY</v>
          </cell>
          <cell r="F854">
            <v>8</v>
          </cell>
          <cell r="G854" t="str">
            <v>ZET04</v>
          </cell>
          <cell r="H854" t="str">
            <v>GRDF</v>
          </cell>
        </row>
        <row r="855">
          <cell r="B855" t="str">
            <v>GD0453</v>
          </cell>
          <cell r="C855" t="str">
            <v>CREUTZWALD</v>
          </cell>
          <cell r="D855" t="str">
            <v>57039001</v>
          </cell>
          <cell r="E855" t="str">
            <v>METZ-FRESCATY</v>
          </cell>
          <cell r="F855">
            <v>2</v>
          </cell>
          <cell r="G855" t="str">
            <v>ZET04</v>
          </cell>
          <cell r="H855" t="str">
            <v>GRDF</v>
          </cell>
        </row>
        <row r="856">
          <cell r="B856" t="str">
            <v>GD0487</v>
          </cell>
          <cell r="C856" t="str">
            <v>BITCHE</v>
          </cell>
          <cell r="D856" t="str">
            <v>57039001</v>
          </cell>
          <cell r="E856" t="str">
            <v>METZ-FRESCATY</v>
          </cell>
          <cell r="F856">
            <v>10</v>
          </cell>
          <cell r="G856" t="str">
            <v>ZET04</v>
          </cell>
          <cell r="H856" t="str">
            <v>GRDF</v>
          </cell>
        </row>
        <row r="857">
          <cell r="B857" t="str">
            <v>GD0451</v>
          </cell>
          <cell r="C857" t="str">
            <v>BOULAY-MOSELLE</v>
          </cell>
          <cell r="D857" t="str">
            <v>57039001</v>
          </cell>
          <cell r="E857" t="str">
            <v>METZ-FRESCATY</v>
          </cell>
          <cell r="F857">
            <v>8</v>
          </cell>
          <cell r="G857" t="str">
            <v>ZET04</v>
          </cell>
          <cell r="H857" t="str">
            <v>GRDF</v>
          </cell>
        </row>
        <row r="858">
          <cell r="B858" t="str">
            <v>GD0461</v>
          </cell>
          <cell r="C858" t="str">
            <v>LOUVIGNY</v>
          </cell>
          <cell r="D858" t="str">
            <v>57039001</v>
          </cell>
          <cell r="E858" t="str">
            <v>METZ-FRESCATY</v>
          </cell>
          <cell r="F858">
            <v>4</v>
          </cell>
          <cell r="G858" t="str">
            <v>ZET04</v>
          </cell>
          <cell r="H858" t="str">
            <v>GRDF</v>
          </cell>
        </row>
        <row r="859">
          <cell r="B859" t="str">
            <v>GD0500</v>
          </cell>
          <cell r="C859" t="str">
            <v>IPPLING</v>
          </cell>
          <cell r="D859" t="str">
            <v>57039001</v>
          </cell>
          <cell r="E859" t="str">
            <v>METZ-FRESCATY</v>
          </cell>
          <cell r="F859">
            <v>2</v>
          </cell>
          <cell r="G859" t="str">
            <v>ZET04</v>
          </cell>
          <cell r="H859" t="str">
            <v>GRDF</v>
          </cell>
        </row>
        <row r="860">
          <cell r="B860" t="str">
            <v>GD0490</v>
          </cell>
          <cell r="C860" t="str">
            <v>PHALSBOURG</v>
          </cell>
          <cell r="D860" t="str">
            <v>57039001</v>
          </cell>
          <cell r="E860" t="str">
            <v>METZ-FRESCATY</v>
          </cell>
          <cell r="F860">
            <v>7</v>
          </cell>
          <cell r="G860" t="str">
            <v>ZET04</v>
          </cell>
          <cell r="H860" t="str">
            <v>GRDF</v>
          </cell>
        </row>
        <row r="861">
          <cell r="B861" t="str">
            <v>GD0188</v>
          </cell>
          <cell r="C861" t="str">
            <v>CLAMECY</v>
          </cell>
          <cell r="D861" t="str">
            <v>89295001</v>
          </cell>
          <cell r="E861" t="str">
            <v>AUXERRE-PERRIGNY</v>
          </cell>
          <cell r="F861">
            <v>10</v>
          </cell>
          <cell r="G861" t="str">
            <v>ZET04</v>
          </cell>
          <cell r="H861" t="str">
            <v>GRDF</v>
          </cell>
        </row>
        <row r="862">
          <cell r="B862" t="str">
            <v>GD0216</v>
          </cell>
          <cell r="C862" t="str">
            <v>CERCY-LA-TOUR</v>
          </cell>
          <cell r="D862" t="str">
            <v>89295001</v>
          </cell>
          <cell r="E862" t="str">
            <v>AUXERRE-PERRIGNY</v>
          </cell>
          <cell r="F862">
            <v>10</v>
          </cell>
          <cell r="G862" t="str">
            <v>ZET04</v>
          </cell>
          <cell r="H862" t="str">
            <v>GRDF</v>
          </cell>
        </row>
        <row r="863">
          <cell r="B863" t="str">
            <v>GD0212</v>
          </cell>
          <cell r="C863" t="str">
            <v>NEVERS</v>
          </cell>
          <cell r="D863" t="str">
            <v>89295001</v>
          </cell>
          <cell r="E863" t="str">
            <v>AUXERRE-PERRIGNY</v>
          </cell>
          <cell r="F863">
            <v>2</v>
          </cell>
          <cell r="G863" t="str">
            <v>ZET04</v>
          </cell>
          <cell r="H863" t="str">
            <v>GRDF</v>
          </cell>
        </row>
        <row r="864">
          <cell r="B864" t="str">
            <v>GD0214</v>
          </cell>
          <cell r="C864" t="str">
            <v>DECIZE</v>
          </cell>
          <cell r="D864" t="str">
            <v>89295001</v>
          </cell>
          <cell r="E864" t="str">
            <v>AUXERRE-PERRIGNY</v>
          </cell>
          <cell r="F864">
            <v>3</v>
          </cell>
          <cell r="G864" t="str">
            <v>ZET04</v>
          </cell>
          <cell r="H864" t="str">
            <v>GRDF</v>
          </cell>
        </row>
        <row r="865">
          <cell r="B865" t="str">
            <v>GD0192</v>
          </cell>
          <cell r="C865" t="str">
            <v>LA CHARITE-SUR-LOIRE</v>
          </cell>
          <cell r="D865" t="str">
            <v>89295001</v>
          </cell>
          <cell r="E865" t="str">
            <v>AUXERRE-PERRIGNY</v>
          </cell>
          <cell r="F865">
            <v>10</v>
          </cell>
          <cell r="G865" t="str">
            <v>ZET04</v>
          </cell>
          <cell r="H865" t="str">
            <v>GRDF</v>
          </cell>
        </row>
        <row r="866">
          <cell r="B866" t="str">
            <v>GD0189</v>
          </cell>
          <cell r="C866" t="str">
            <v>COSNE-COURS-SUR-LOIRE</v>
          </cell>
          <cell r="D866" t="str">
            <v>89295001</v>
          </cell>
          <cell r="E866" t="str">
            <v>AUXERRE-PERRIGNY</v>
          </cell>
          <cell r="F866">
            <v>10</v>
          </cell>
          <cell r="G866" t="str">
            <v>ZET04</v>
          </cell>
          <cell r="H866" t="str">
            <v>GRDF</v>
          </cell>
        </row>
        <row r="867">
          <cell r="B867" t="str">
            <v>GD0213</v>
          </cell>
          <cell r="C867" t="str">
            <v>SAINT-PIERRE-LE-MOUTIER</v>
          </cell>
          <cell r="D867" t="str">
            <v>89295001</v>
          </cell>
          <cell r="E867" t="str">
            <v>AUXERRE-PERRIGNY</v>
          </cell>
          <cell r="F867">
            <v>0</v>
          </cell>
          <cell r="G867" t="str">
            <v>ZET04</v>
          </cell>
          <cell r="H867" t="str">
            <v>GRDF</v>
          </cell>
        </row>
        <row r="868">
          <cell r="B868" t="str">
            <v>GD0190</v>
          </cell>
          <cell r="C868" t="str">
            <v>DONZY</v>
          </cell>
          <cell r="D868" t="str">
            <v>89295001</v>
          </cell>
          <cell r="E868" t="str">
            <v>AUXERRE-PERRIGNY</v>
          </cell>
          <cell r="F868">
            <v>10</v>
          </cell>
          <cell r="G868" t="str">
            <v>ZET04</v>
          </cell>
          <cell r="H868" t="str">
            <v>GRDF</v>
          </cell>
        </row>
        <row r="869">
          <cell r="B869" t="str">
            <v>GD0215</v>
          </cell>
          <cell r="C869" t="str">
            <v>DORNES</v>
          </cell>
          <cell r="D869" t="str">
            <v>89295001</v>
          </cell>
          <cell r="E869" t="str">
            <v>AUXERRE-PERRIGNY</v>
          </cell>
          <cell r="F869">
            <v>2</v>
          </cell>
          <cell r="G869" t="str">
            <v>ZET04</v>
          </cell>
          <cell r="H869" t="str">
            <v>GRDF</v>
          </cell>
        </row>
        <row r="870">
          <cell r="B870" t="str">
            <v>GD0202</v>
          </cell>
          <cell r="C870" t="str">
            <v>TOULON-SUR-ARROUX</v>
          </cell>
          <cell r="D870" t="str">
            <v>21473001</v>
          </cell>
          <cell r="E870" t="str">
            <v>DIJON-LONGVIC</v>
          </cell>
          <cell r="F870">
            <v>0</v>
          </cell>
          <cell r="G870" t="str">
            <v>ZET04</v>
          </cell>
          <cell r="H870" t="str">
            <v>GRDF</v>
          </cell>
        </row>
        <row r="871">
          <cell r="B871" t="str">
            <v>GD0191</v>
          </cell>
          <cell r="C871" t="str">
            <v>POUILLY-SUR-LOIRE</v>
          </cell>
          <cell r="D871" t="str">
            <v>89295001</v>
          </cell>
          <cell r="E871" t="str">
            <v>AUXERRE-PERRIGNY</v>
          </cell>
          <cell r="F871">
            <v>10</v>
          </cell>
          <cell r="G871" t="str">
            <v>ZET04</v>
          </cell>
          <cell r="H871" t="str">
            <v>GRDF</v>
          </cell>
        </row>
        <row r="872">
          <cell r="B872" t="str">
            <v>GD0185</v>
          </cell>
          <cell r="C872" t="str">
            <v>CRAIN</v>
          </cell>
          <cell r="D872" t="str">
            <v>89295001</v>
          </cell>
          <cell r="E872" t="str">
            <v>AUXERRE-PERRIGNY</v>
          </cell>
          <cell r="F872">
            <v>10</v>
          </cell>
          <cell r="G872" t="str">
            <v>ZET04</v>
          </cell>
          <cell r="H872" t="str">
            <v>GRDF</v>
          </cell>
        </row>
        <row r="873">
          <cell r="B873" t="str">
            <v>GD1001</v>
          </cell>
          <cell r="C873" t="str">
            <v>BOURLON</v>
          </cell>
          <cell r="D873" t="str">
            <v>59343001</v>
          </cell>
          <cell r="E873" t="str">
            <v>LILLE-LESQUIN</v>
          </cell>
          <cell r="F873">
            <v>6</v>
          </cell>
          <cell r="G873" t="str">
            <v>ZET04</v>
          </cell>
          <cell r="H873" t="str">
            <v>GRDF</v>
          </cell>
        </row>
        <row r="874">
          <cell r="B874" t="str">
            <v>GD0991</v>
          </cell>
          <cell r="C874" t="str">
            <v>LILLE</v>
          </cell>
          <cell r="D874" t="str">
            <v>59343001</v>
          </cell>
          <cell r="E874" t="str">
            <v>LILLE-LESQUIN</v>
          </cell>
          <cell r="F874">
            <v>2</v>
          </cell>
          <cell r="G874" t="str">
            <v>ZET04</v>
          </cell>
          <cell r="H874" t="str">
            <v>GRDF</v>
          </cell>
        </row>
        <row r="875">
          <cell r="B875" t="str">
            <v>GD1007</v>
          </cell>
          <cell r="C875" t="str">
            <v>MAUBEUGE</v>
          </cell>
          <cell r="D875" t="str">
            <v>59343001</v>
          </cell>
          <cell r="E875" t="str">
            <v>LILLE-LESQUIN</v>
          </cell>
          <cell r="F875">
            <v>1</v>
          </cell>
          <cell r="G875" t="str">
            <v>ZET04</v>
          </cell>
          <cell r="H875" t="str">
            <v>GRDF</v>
          </cell>
        </row>
        <row r="876">
          <cell r="B876" t="str">
            <v>GD0971</v>
          </cell>
          <cell r="C876" t="str">
            <v>DUNKERQUE</v>
          </cell>
          <cell r="D876" t="str">
            <v>59343001</v>
          </cell>
          <cell r="E876" t="str">
            <v>LILLE-LESQUIN</v>
          </cell>
          <cell r="F876">
            <v>5</v>
          </cell>
          <cell r="G876" t="str">
            <v>ZET04</v>
          </cell>
          <cell r="H876" t="str">
            <v>GRDF</v>
          </cell>
        </row>
        <row r="877">
          <cell r="B877" t="str">
            <v>GD0976</v>
          </cell>
          <cell r="C877" t="str">
            <v>ARNEKE</v>
          </cell>
          <cell r="D877" t="str">
            <v>59343001</v>
          </cell>
          <cell r="E877" t="str">
            <v>LILLE-LESQUIN</v>
          </cell>
          <cell r="F877">
            <v>0</v>
          </cell>
          <cell r="G877" t="str">
            <v>ZET04</v>
          </cell>
          <cell r="H877" t="str">
            <v>GRDF</v>
          </cell>
        </row>
        <row r="878">
          <cell r="B878" t="str">
            <v>GD0994</v>
          </cell>
          <cell r="C878" t="str">
            <v>VILLERS-POL</v>
          </cell>
          <cell r="D878" t="str">
            <v>59343001</v>
          </cell>
          <cell r="E878" t="str">
            <v>LILLE-LESQUIN</v>
          </cell>
          <cell r="F878">
            <v>1</v>
          </cell>
          <cell r="G878" t="str">
            <v>ZET04</v>
          </cell>
          <cell r="H878" t="str">
            <v>GRDF</v>
          </cell>
        </row>
        <row r="879">
          <cell r="B879" t="str">
            <v>GD1009</v>
          </cell>
          <cell r="C879" t="str">
            <v>LE QUESNOY</v>
          </cell>
          <cell r="D879" t="str">
            <v>59343001</v>
          </cell>
          <cell r="E879" t="str">
            <v>LILLE-LESQUIN</v>
          </cell>
          <cell r="F879">
            <v>1</v>
          </cell>
          <cell r="G879" t="str">
            <v>ZET04</v>
          </cell>
          <cell r="H879" t="str">
            <v>GRDF</v>
          </cell>
        </row>
        <row r="880">
          <cell r="B880" t="str">
            <v>GD0964</v>
          </cell>
          <cell r="C880" t="str">
            <v>AULNOYE-AYMERIES</v>
          </cell>
          <cell r="D880" t="str">
            <v>59343001</v>
          </cell>
          <cell r="E880" t="str">
            <v>LILLE-LESQUIN</v>
          </cell>
          <cell r="F880">
            <v>1</v>
          </cell>
          <cell r="G880" t="str">
            <v>ZET04</v>
          </cell>
          <cell r="H880" t="str">
            <v>GRDF</v>
          </cell>
        </row>
        <row r="881">
          <cell r="B881" t="str">
            <v>GD0985</v>
          </cell>
          <cell r="C881" t="str">
            <v>BAILLEUL</v>
          </cell>
          <cell r="D881" t="str">
            <v>59343001</v>
          </cell>
          <cell r="E881" t="str">
            <v>LILLE-LESQUIN</v>
          </cell>
          <cell r="F881">
            <v>9</v>
          </cell>
          <cell r="G881" t="str">
            <v>ZET04</v>
          </cell>
          <cell r="H881" t="str">
            <v>GRDF</v>
          </cell>
        </row>
        <row r="882">
          <cell r="B882" t="str">
            <v>GD1000</v>
          </cell>
          <cell r="C882" t="str">
            <v>MASNIERES</v>
          </cell>
          <cell r="D882" t="str">
            <v>59343001</v>
          </cell>
          <cell r="E882" t="str">
            <v>LILLE-LESQUIN</v>
          </cell>
          <cell r="F882">
            <v>4</v>
          </cell>
          <cell r="G882" t="str">
            <v>ZET04</v>
          </cell>
          <cell r="H882" t="str">
            <v>GRDF</v>
          </cell>
        </row>
        <row r="883">
          <cell r="B883" t="str">
            <v>GD0977</v>
          </cell>
          <cell r="C883" t="str">
            <v>SAINTE-MARIE-CAPPEL</v>
          </cell>
          <cell r="D883" t="str">
            <v>59343001</v>
          </cell>
          <cell r="E883" t="str">
            <v>LILLE-LESQUIN</v>
          </cell>
          <cell r="F883">
            <v>2</v>
          </cell>
          <cell r="G883" t="str">
            <v>ZET04</v>
          </cell>
          <cell r="H883" t="str">
            <v>GRDF</v>
          </cell>
        </row>
        <row r="884">
          <cell r="B884" t="str">
            <v>GD1013</v>
          </cell>
          <cell r="C884" t="str">
            <v>LE CATEAU-CAMBRESIS</v>
          </cell>
          <cell r="D884" t="str">
            <v>59343001</v>
          </cell>
          <cell r="E884" t="str">
            <v>LILLE-LESQUIN</v>
          </cell>
          <cell r="F884">
            <v>4</v>
          </cell>
          <cell r="G884" t="str">
            <v>ZET04</v>
          </cell>
          <cell r="H884" t="str">
            <v>GRDF</v>
          </cell>
        </row>
        <row r="885">
          <cell r="B885" t="str">
            <v>GD1012</v>
          </cell>
          <cell r="C885" t="str">
            <v>CAUDRY</v>
          </cell>
          <cell r="D885" t="str">
            <v>59343001</v>
          </cell>
          <cell r="E885" t="str">
            <v>LILLE-LESQUIN</v>
          </cell>
          <cell r="F885">
            <v>2</v>
          </cell>
          <cell r="G885" t="str">
            <v>ZET04</v>
          </cell>
          <cell r="H885" t="str">
            <v>GRDF</v>
          </cell>
        </row>
        <row r="886">
          <cell r="B886" t="str">
            <v>GD0972</v>
          </cell>
          <cell r="C886" t="str">
            <v>BERGUES</v>
          </cell>
          <cell r="D886" t="str">
            <v>59343001</v>
          </cell>
          <cell r="E886" t="str">
            <v>LILLE-LESQUIN</v>
          </cell>
          <cell r="F886">
            <v>8</v>
          </cell>
          <cell r="G886" t="str">
            <v>ZET04</v>
          </cell>
          <cell r="H886" t="str">
            <v>GRDF</v>
          </cell>
        </row>
        <row r="887">
          <cell r="B887" t="str">
            <v>GD1014</v>
          </cell>
          <cell r="C887" t="str">
            <v>BERTRY</v>
          </cell>
          <cell r="D887" t="str">
            <v>59343001</v>
          </cell>
          <cell r="E887" t="str">
            <v>LILLE-LESQUIN</v>
          </cell>
          <cell r="F887">
            <v>2</v>
          </cell>
          <cell r="G887" t="str">
            <v>ZET04</v>
          </cell>
          <cell r="H887" t="str">
            <v>GRDF</v>
          </cell>
        </row>
        <row r="888">
          <cell r="B888" t="str">
            <v>GD0990</v>
          </cell>
          <cell r="C888" t="str">
            <v>BLARINGHEM</v>
          </cell>
          <cell r="D888" t="str">
            <v>59343001</v>
          </cell>
          <cell r="E888" t="str">
            <v>LILLE-LESQUIN</v>
          </cell>
          <cell r="F888">
            <v>0</v>
          </cell>
          <cell r="G888" t="str">
            <v>ZET04</v>
          </cell>
          <cell r="H888" t="str">
            <v>GRDF</v>
          </cell>
        </row>
        <row r="889">
          <cell r="B889" t="str">
            <v>GD0975</v>
          </cell>
          <cell r="C889" t="str">
            <v>BOLLEZEELE</v>
          </cell>
          <cell r="D889" t="str">
            <v>59343001</v>
          </cell>
          <cell r="E889" t="str">
            <v>LILLE-LESQUIN</v>
          </cell>
          <cell r="F889">
            <v>0</v>
          </cell>
          <cell r="G889" t="str">
            <v>ZET04</v>
          </cell>
          <cell r="H889" t="str">
            <v>GRDF</v>
          </cell>
        </row>
        <row r="890">
          <cell r="B890" t="str">
            <v>GD0982</v>
          </cell>
          <cell r="C890" t="str">
            <v>HAZEBROUCK</v>
          </cell>
          <cell r="D890" t="str">
            <v>59343001</v>
          </cell>
          <cell r="E890" t="str">
            <v>LILLE-LESQUIN</v>
          </cell>
          <cell r="F890">
            <v>7</v>
          </cell>
          <cell r="G890" t="str">
            <v>ZET04</v>
          </cell>
          <cell r="H890" t="str">
            <v>GRDF</v>
          </cell>
        </row>
        <row r="891">
          <cell r="B891" t="str">
            <v>GD0963</v>
          </cell>
          <cell r="C891" t="str">
            <v>BOURBOURG</v>
          </cell>
          <cell r="D891" t="str">
            <v>59343001</v>
          </cell>
          <cell r="E891" t="str">
            <v>LILLE-LESQUIN</v>
          </cell>
          <cell r="F891">
            <v>4</v>
          </cell>
          <cell r="G891" t="str">
            <v>ZET04</v>
          </cell>
          <cell r="H891" t="str">
            <v>GRDF</v>
          </cell>
        </row>
        <row r="892">
          <cell r="B892" t="str">
            <v>GD1004</v>
          </cell>
          <cell r="C892" t="str">
            <v>HERMIES</v>
          </cell>
          <cell r="D892" t="str">
            <v>59343001</v>
          </cell>
          <cell r="E892" t="str">
            <v>LILLE-LESQUIN</v>
          </cell>
          <cell r="F892">
            <v>0</v>
          </cell>
          <cell r="G892" t="str">
            <v>ZET04</v>
          </cell>
          <cell r="H892" t="str">
            <v>GRDF</v>
          </cell>
        </row>
        <row r="893">
          <cell r="B893" t="str">
            <v>GD1010</v>
          </cell>
          <cell r="C893" t="str">
            <v>BOUSIES</v>
          </cell>
          <cell r="D893" t="str">
            <v>59343001</v>
          </cell>
          <cell r="E893" t="str">
            <v>LILLE-LESQUIN</v>
          </cell>
          <cell r="F893">
            <v>3</v>
          </cell>
          <cell r="G893" t="str">
            <v>ZET04</v>
          </cell>
          <cell r="H893" t="str">
            <v>GRDF</v>
          </cell>
        </row>
        <row r="894">
          <cell r="B894" t="str">
            <v>GD1015</v>
          </cell>
          <cell r="C894" t="str">
            <v>BUSIGNY</v>
          </cell>
          <cell r="D894" t="str">
            <v>59343001</v>
          </cell>
          <cell r="E894" t="str">
            <v>LILLE-LESQUIN</v>
          </cell>
          <cell r="F894">
            <v>5</v>
          </cell>
          <cell r="G894" t="str">
            <v>ZET04</v>
          </cell>
          <cell r="H894" t="str">
            <v>GRDF</v>
          </cell>
        </row>
        <row r="895">
          <cell r="B895" t="str">
            <v>GD0978</v>
          </cell>
          <cell r="C895" t="str">
            <v>STEENVOORDE</v>
          </cell>
          <cell r="D895" t="str">
            <v>59343001</v>
          </cell>
          <cell r="E895" t="str">
            <v>LILLE-LESQUIN</v>
          </cell>
          <cell r="F895">
            <v>5</v>
          </cell>
          <cell r="G895" t="str">
            <v>ZET04</v>
          </cell>
          <cell r="H895" t="str">
            <v>GRDF</v>
          </cell>
        </row>
        <row r="896">
          <cell r="B896" t="str">
            <v>GD0999</v>
          </cell>
          <cell r="C896" t="str">
            <v>NOYELLES-SUR-ESCAUT</v>
          </cell>
          <cell r="D896" t="str">
            <v>59343001</v>
          </cell>
          <cell r="E896" t="str">
            <v>LILLE-LESQUIN</v>
          </cell>
          <cell r="F896">
            <v>8</v>
          </cell>
          <cell r="G896" t="str">
            <v>ZET04</v>
          </cell>
          <cell r="H896" t="str">
            <v>GRDF</v>
          </cell>
        </row>
        <row r="897">
          <cell r="B897" t="str">
            <v>GD0989</v>
          </cell>
          <cell r="C897" t="str">
            <v>ESTAIRES</v>
          </cell>
          <cell r="D897" t="str">
            <v>59343001</v>
          </cell>
          <cell r="E897" t="str">
            <v>LILLE-LESQUIN</v>
          </cell>
          <cell r="F897">
            <v>6</v>
          </cell>
          <cell r="G897" t="str">
            <v>ZET04</v>
          </cell>
          <cell r="H897" t="str">
            <v>GRDF</v>
          </cell>
        </row>
        <row r="898">
          <cell r="B898" t="str">
            <v>GD1002</v>
          </cell>
          <cell r="C898" t="str">
            <v>ECOURT-SAINT-QUENTIN</v>
          </cell>
          <cell r="D898" t="str">
            <v>59343001</v>
          </cell>
          <cell r="E898" t="str">
            <v>LILLE-LESQUIN</v>
          </cell>
          <cell r="F898">
            <v>2</v>
          </cell>
          <cell r="G898" t="str">
            <v>ZET04</v>
          </cell>
          <cell r="H898" t="str">
            <v>GRDF</v>
          </cell>
        </row>
        <row r="899">
          <cell r="B899" t="str">
            <v>GD1022</v>
          </cell>
          <cell r="C899" t="str">
            <v>TRELON</v>
          </cell>
          <cell r="D899" t="str">
            <v>59343001</v>
          </cell>
          <cell r="E899" t="str">
            <v>LILLE-LESQUIN</v>
          </cell>
          <cell r="F899">
            <v>4</v>
          </cell>
          <cell r="G899" t="str">
            <v>ZET04</v>
          </cell>
          <cell r="H899" t="str">
            <v>GRDF</v>
          </cell>
        </row>
        <row r="900">
          <cell r="B900" t="str">
            <v>GD0979</v>
          </cell>
          <cell r="C900" t="str">
            <v>GODEWAERSVELDE</v>
          </cell>
          <cell r="D900" t="str">
            <v>59343001</v>
          </cell>
          <cell r="E900" t="str">
            <v>LILLE-LESQUIN</v>
          </cell>
          <cell r="F900">
            <v>10</v>
          </cell>
          <cell r="G900" t="str">
            <v>ZET04</v>
          </cell>
          <cell r="H900" t="str">
            <v>GRDF</v>
          </cell>
        </row>
        <row r="901">
          <cell r="B901" t="str">
            <v>GD0952</v>
          </cell>
          <cell r="C901" t="str">
            <v>GRAVELINES</v>
          </cell>
          <cell r="D901" t="str">
            <v>59343001</v>
          </cell>
          <cell r="E901" t="str">
            <v>LILLE-LESQUIN</v>
          </cell>
          <cell r="F901">
            <v>6</v>
          </cell>
          <cell r="G901" t="str">
            <v>ZET04</v>
          </cell>
          <cell r="H901" t="str">
            <v>GRDF</v>
          </cell>
        </row>
        <row r="902">
          <cell r="B902" t="str">
            <v>GD1008</v>
          </cell>
          <cell r="C902" t="str">
            <v>LA LONGUEVILLE</v>
          </cell>
          <cell r="D902" t="str">
            <v>59343001</v>
          </cell>
          <cell r="E902" t="str">
            <v>LILLE-LESQUIN</v>
          </cell>
          <cell r="F902">
            <v>1</v>
          </cell>
          <cell r="G902" t="str">
            <v>ZET04</v>
          </cell>
          <cell r="H902" t="str">
            <v>GRDF</v>
          </cell>
        </row>
        <row r="903">
          <cell r="B903" t="str">
            <v>GD0987</v>
          </cell>
          <cell r="C903" t="str">
            <v>SAINT-VENANT</v>
          </cell>
          <cell r="D903" t="str">
            <v>59343001</v>
          </cell>
          <cell r="E903" t="str">
            <v>LILLE-LESQUIN</v>
          </cell>
          <cell r="F903">
            <v>10</v>
          </cell>
          <cell r="G903" t="str">
            <v>ZET04</v>
          </cell>
          <cell r="H903" t="str">
            <v>GRDF</v>
          </cell>
        </row>
        <row r="904">
          <cell r="B904" t="str">
            <v>GD0973</v>
          </cell>
          <cell r="C904" t="str">
            <v>WORMHOUT</v>
          </cell>
          <cell r="D904" t="str">
            <v>59343001</v>
          </cell>
          <cell r="E904" t="str">
            <v>LILLE-LESQUIN</v>
          </cell>
          <cell r="F904">
            <v>10</v>
          </cell>
          <cell r="G904" t="str">
            <v>ZET04</v>
          </cell>
          <cell r="H904" t="str">
            <v>GRDF</v>
          </cell>
        </row>
        <row r="905">
          <cell r="B905" t="str">
            <v>GD0940</v>
          </cell>
          <cell r="C905" t="str">
            <v>WATTEN</v>
          </cell>
          <cell r="D905" t="str">
            <v>59343001</v>
          </cell>
          <cell r="E905" t="str">
            <v>LILLE-LESQUIN</v>
          </cell>
          <cell r="F905">
            <v>4</v>
          </cell>
          <cell r="G905" t="str">
            <v>ZET04</v>
          </cell>
          <cell r="H905" t="str">
            <v>GRDF</v>
          </cell>
        </row>
        <row r="906">
          <cell r="B906" t="str">
            <v>GD0967</v>
          </cell>
          <cell r="C906" t="str">
            <v>KILLEM</v>
          </cell>
          <cell r="D906" t="str">
            <v>59343001</v>
          </cell>
          <cell r="E906" t="str">
            <v>LILLE-LESQUIN</v>
          </cell>
          <cell r="F906">
            <v>10</v>
          </cell>
          <cell r="G906" t="str">
            <v>ZET04</v>
          </cell>
          <cell r="H906" t="str">
            <v>GRDF</v>
          </cell>
        </row>
        <row r="907">
          <cell r="B907" t="str">
            <v>GD1011</v>
          </cell>
          <cell r="C907" t="str">
            <v>LANDRECIES</v>
          </cell>
          <cell r="D907" t="str">
            <v>59343001</v>
          </cell>
          <cell r="E907" t="str">
            <v>LILLE-LESQUIN</v>
          </cell>
          <cell r="F907">
            <v>5</v>
          </cell>
          <cell r="G907" t="str">
            <v>ZET04</v>
          </cell>
          <cell r="H907" t="str">
            <v>GRDF</v>
          </cell>
        </row>
        <row r="908">
          <cell r="B908" t="str">
            <v>GD1019</v>
          </cell>
          <cell r="C908" t="str">
            <v>VILLERS-OUTREAUX</v>
          </cell>
          <cell r="D908" t="str">
            <v>59343001</v>
          </cell>
          <cell r="E908" t="str">
            <v>LILLE-LESQUIN</v>
          </cell>
          <cell r="F908">
            <v>10</v>
          </cell>
          <cell r="G908" t="str">
            <v>ZET04</v>
          </cell>
          <cell r="H908" t="str">
            <v>GRDF</v>
          </cell>
        </row>
        <row r="909">
          <cell r="B909" t="str">
            <v>GD0995</v>
          </cell>
          <cell r="C909" t="str">
            <v>MARCHIENNES</v>
          </cell>
          <cell r="D909" t="str">
            <v>59343001</v>
          </cell>
          <cell r="E909" t="str">
            <v>LILLE-LESQUIN</v>
          </cell>
          <cell r="F909">
            <v>1</v>
          </cell>
          <cell r="G909" t="str">
            <v>ZET04</v>
          </cell>
          <cell r="H909" t="str">
            <v>GRDF</v>
          </cell>
        </row>
        <row r="910">
          <cell r="B910" t="str">
            <v>GD0986</v>
          </cell>
          <cell r="C910" t="str">
            <v>CALONNE-SUR-LA-LYS</v>
          </cell>
          <cell r="D910" t="str">
            <v>59343001</v>
          </cell>
          <cell r="E910" t="str">
            <v>LILLE-LESQUIN</v>
          </cell>
          <cell r="F910">
            <v>6</v>
          </cell>
          <cell r="G910" t="str">
            <v>ZET04</v>
          </cell>
          <cell r="H910" t="str">
            <v>GRDF</v>
          </cell>
        </row>
        <row r="911">
          <cell r="B911" t="str">
            <v>GD0983</v>
          </cell>
          <cell r="C911" t="str">
            <v>MORBECQUE</v>
          </cell>
          <cell r="D911" t="str">
            <v>59343001</v>
          </cell>
          <cell r="E911" t="str">
            <v>LILLE-LESQUIN</v>
          </cell>
          <cell r="F911">
            <v>6</v>
          </cell>
          <cell r="G911" t="str">
            <v>ZET04</v>
          </cell>
          <cell r="H911" t="str">
            <v>GRDF</v>
          </cell>
        </row>
        <row r="912">
          <cell r="B912" t="str">
            <v>GD0974</v>
          </cell>
          <cell r="C912" t="str">
            <v>SAINT-OMER</v>
          </cell>
          <cell r="D912" t="str">
            <v>59343001</v>
          </cell>
          <cell r="E912" t="str">
            <v>LILLE-LESQUIN</v>
          </cell>
          <cell r="F912">
            <v>3</v>
          </cell>
          <cell r="G912" t="str">
            <v>ZET04</v>
          </cell>
          <cell r="H912" t="str">
            <v>GRDF</v>
          </cell>
        </row>
        <row r="913">
          <cell r="B913" t="str">
            <v>GD0980</v>
          </cell>
          <cell r="C913" t="str">
            <v>RENESCURE</v>
          </cell>
          <cell r="D913" t="str">
            <v>59343001</v>
          </cell>
          <cell r="E913" t="str">
            <v>LILLE-LESQUIN</v>
          </cell>
          <cell r="F913">
            <v>4</v>
          </cell>
          <cell r="G913" t="str">
            <v>ZET04</v>
          </cell>
          <cell r="H913" t="str">
            <v>GRDF</v>
          </cell>
        </row>
        <row r="914">
          <cell r="B914" t="str">
            <v>GD1018</v>
          </cell>
          <cell r="C914" t="str">
            <v>WALINCOURT-SELVIGNY</v>
          </cell>
          <cell r="D914" t="str">
            <v>59343001</v>
          </cell>
          <cell r="E914" t="str">
            <v>LILLE-LESQUIN</v>
          </cell>
          <cell r="F914">
            <v>8</v>
          </cell>
          <cell r="G914" t="str">
            <v>ZET04</v>
          </cell>
          <cell r="H914" t="str">
            <v>GRDF</v>
          </cell>
        </row>
        <row r="915">
          <cell r="B915" t="str">
            <v>GD1059</v>
          </cell>
          <cell r="C915" t="str">
            <v>BEAUVAIS</v>
          </cell>
          <cell r="D915" t="str">
            <v>75114001</v>
          </cell>
          <cell r="E915" t="str">
            <v>PARIS-MONTSOURIS</v>
          </cell>
          <cell r="F915">
            <v>2</v>
          </cell>
          <cell r="G915" t="str">
            <v>ZET04</v>
          </cell>
          <cell r="H915" t="str">
            <v>GRDF</v>
          </cell>
        </row>
        <row r="916">
          <cell r="B916" t="str">
            <v>GD1057</v>
          </cell>
          <cell r="C916" t="str">
            <v>PARIS</v>
          </cell>
          <cell r="D916" t="str">
            <v>75114001</v>
          </cell>
          <cell r="E916" t="str">
            <v>PARIS-MONTSOURIS</v>
          </cell>
          <cell r="F916">
            <v>2</v>
          </cell>
          <cell r="G916" t="str">
            <v>ZET04</v>
          </cell>
          <cell r="H916" t="str">
            <v>GRDF</v>
          </cell>
        </row>
        <row r="917">
          <cell r="B917" t="str">
            <v>GD1056</v>
          </cell>
          <cell r="C917" t="str">
            <v>COMPIEGNE</v>
          </cell>
          <cell r="D917" t="str">
            <v>75114001</v>
          </cell>
          <cell r="E917" t="str">
            <v>PARIS-MONTSOURIS</v>
          </cell>
          <cell r="F917">
            <v>2</v>
          </cell>
          <cell r="G917" t="str">
            <v>ZET04</v>
          </cell>
          <cell r="H917" t="str">
            <v>GRDF</v>
          </cell>
        </row>
        <row r="918">
          <cell r="B918" t="str">
            <v>GD1100</v>
          </cell>
          <cell r="C918" t="str">
            <v>GRANDVILLIERS</v>
          </cell>
          <cell r="D918" t="str">
            <v>76116001</v>
          </cell>
          <cell r="E918" t="str">
            <v>ROUEN-BOOS</v>
          </cell>
          <cell r="F918">
            <v>10</v>
          </cell>
          <cell r="G918" t="str">
            <v>ZET04</v>
          </cell>
          <cell r="H918" t="str">
            <v>GRDF</v>
          </cell>
        </row>
        <row r="919">
          <cell r="B919" t="str">
            <v>GD0549</v>
          </cell>
          <cell r="C919" t="str">
            <v>AUMALE</v>
          </cell>
          <cell r="D919" t="str">
            <v>76116001</v>
          </cell>
          <cell r="E919" t="str">
            <v>ROUEN-BOOS</v>
          </cell>
          <cell r="F919">
            <v>10</v>
          </cell>
          <cell r="G919" t="str">
            <v>ZET04</v>
          </cell>
          <cell r="H919" t="str">
            <v>GRDF</v>
          </cell>
        </row>
        <row r="920">
          <cell r="B920" t="str">
            <v>GD0643</v>
          </cell>
          <cell r="C920" t="str">
            <v>ALENCON</v>
          </cell>
          <cell r="D920" t="str">
            <v>37179001</v>
          </cell>
          <cell r="E920" t="str">
            <v>TOURS</v>
          </cell>
          <cell r="F920">
            <v>6</v>
          </cell>
          <cell r="G920" t="str">
            <v>ZET04</v>
          </cell>
          <cell r="H920" t="str">
            <v>GRDF</v>
          </cell>
        </row>
        <row r="921">
          <cell r="B921" t="str">
            <v>GD0595</v>
          </cell>
          <cell r="C921" t="str">
            <v>ARGENTAN</v>
          </cell>
          <cell r="D921" t="str">
            <v>35228001</v>
          </cell>
          <cell r="E921" t="str">
            <v>DINARD-LE-PLEURTUIT</v>
          </cell>
          <cell r="F921">
            <v>10</v>
          </cell>
          <cell r="G921" t="str">
            <v>ZET04</v>
          </cell>
          <cell r="H921" t="str">
            <v>GRDF</v>
          </cell>
        </row>
        <row r="922">
          <cell r="B922" t="str">
            <v>GD0606</v>
          </cell>
          <cell r="C922" t="str">
            <v>RAI</v>
          </cell>
          <cell r="D922" t="str">
            <v>76116001</v>
          </cell>
          <cell r="E922" t="str">
            <v>ROUEN-BOOS</v>
          </cell>
          <cell r="F922">
            <v>10</v>
          </cell>
          <cell r="G922" t="str">
            <v>ZET04</v>
          </cell>
          <cell r="H922" t="str">
            <v>GRDF</v>
          </cell>
        </row>
        <row r="923">
          <cell r="B923" t="str">
            <v>GD0604</v>
          </cell>
          <cell r="C923" t="str">
            <v>BELLEME</v>
          </cell>
          <cell r="D923" t="str">
            <v>37179001</v>
          </cell>
          <cell r="E923" t="str">
            <v>TOURS</v>
          </cell>
          <cell r="F923">
            <v>8</v>
          </cell>
          <cell r="G923" t="str">
            <v>ZET04</v>
          </cell>
          <cell r="H923" t="str">
            <v>GRDF</v>
          </cell>
        </row>
        <row r="924">
          <cell r="B924" t="str">
            <v>GD0573</v>
          </cell>
          <cell r="C924" t="str">
            <v>FLERS</v>
          </cell>
          <cell r="D924" t="str">
            <v>35228001</v>
          </cell>
          <cell r="E924" t="str">
            <v>DINARD-LE-PLEURTUIT</v>
          </cell>
          <cell r="F924">
            <v>6</v>
          </cell>
          <cell r="G924" t="str">
            <v>ZET04</v>
          </cell>
          <cell r="H924" t="str">
            <v>GRDF</v>
          </cell>
        </row>
        <row r="925">
          <cell r="B925" t="str">
            <v>GD0571</v>
          </cell>
          <cell r="C925" t="str">
            <v>LA FERTE-MACE</v>
          </cell>
          <cell r="D925" t="str">
            <v>35228001</v>
          </cell>
          <cell r="E925" t="str">
            <v>DINARD-LE-PLEURTUIT</v>
          </cell>
          <cell r="F925">
            <v>10</v>
          </cell>
          <cell r="G925" t="str">
            <v>ZET04</v>
          </cell>
          <cell r="H925" t="str">
            <v>GRDF</v>
          </cell>
        </row>
        <row r="926">
          <cell r="B926" t="str">
            <v>GD0607</v>
          </cell>
          <cell r="C926" t="str">
            <v>L' AIGLE</v>
          </cell>
          <cell r="D926" t="str">
            <v>76116001</v>
          </cell>
          <cell r="E926" t="str">
            <v>ROUEN-BOOS</v>
          </cell>
          <cell r="F926">
            <v>9</v>
          </cell>
          <cell r="G926" t="str">
            <v>ZET04</v>
          </cell>
          <cell r="H926" t="str">
            <v>GRDF</v>
          </cell>
        </row>
        <row r="927">
          <cell r="B927" t="str">
            <v>GD0605</v>
          </cell>
          <cell r="C927" t="str">
            <v>LE THEIL</v>
          </cell>
          <cell r="D927" t="str">
            <v>37179001</v>
          </cell>
          <cell r="E927" t="str">
            <v>TOURS</v>
          </cell>
          <cell r="F927">
            <v>2</v>
          </cell>
          <cell r="G927" t="str">
            <v>ZET04</v>
          </cell>
          <cell r="H927" t="str">
            <v>GRDF</v>
          </cell>
        </row>
        <row r="928">
          <cell r="B928" t="str">
            <v>GD0572</v>
          </cell>
          <cell r="C928" t="str">
            <v>MESSEI</v>
          </cell>
          <cell r="D928" t="str">
            <v>35228001</v>
          </cell>
          <cell r="E928" t="str">
            <v>DINARD-LE-PLEURTUIT</v>
          </cell>
          <cell r="F928">
            <v>7</v>
          </cell>
          <cell r="G928" t="str">
            <v>ZET04</v>
          </cell>
          <cell r="H928" t="str">
            <v>GRDF</v>
          </cell>
        </row>
        <row r="929">
          <cell r="B929" t="str">
            <v>GD0603</v>
          </cell>
          <cell r="C929" t="str">
            <v>MORTAGNE-AU-PERCHE</v>
          </cell>
          <cell r="D929" t="str">
            <v>76116001</v>
          </cell>
          <cell r="E929" t="str">
            <v>ROUEN-BOOS</v>
          </cell>
          <cell r="F929">
            <v>10</v>
          </cell>
          <cell r="G929" t="str">
            <v>ZET04</v>
          </cell>
          <cell r="H929" t="str">
            <v>GRDF</v>
          </cell>
        </row>
        <row r="930">
          <cell r="B930" t="str">
            <v>GD0599</v>
          </cell>
          <cell r="C930" t="str">
            <v>VIMOUTIERS</v>
          </cell>
          <cell r="D930" t="str">
            <v>35228001</v>
          </cell>
          <cell r="E930" t="str">
            <v>DINARD-LE-PLEURTUIT</v>
          </cell>
          <cell r="F930">
            <v>10</v>
          </cell>
          <cell r="G930" t="str">
            <v>ZET04</v>
          </cell>
          <cell r="H930" t="str">
            <v>GRDF</v>
          </cell>
        </row>
        <row r="931">
          <cell r="B931" t="str">
            <v>GD0997</v>
          </cell>
          <cell r="C931" t="str">
            <v>SOUCHEZ</v>
          </cell>
          <cell r="D931" t="str">
            <v>59343001</v>
          </cell>
          <cell r="E931" t="str">
            <v>LILLE-LESQUIN</v>
          </cell>
          <cell r="F931">
            <v>2</v>
          </cell>
          <cell r="G931" t="str">
            <v>ZET04</v>
          </cell>
          <cell r="H931" t="str">
            <v>GRDF</v>
          </cell>
        </row>
        <row r="932">
          <cell r="B932" t="str">
            <v>GD0996</v>
          </cell>
          <cell r="C932" t="str">
            <v>BOIS-BERNARD</v>
          </cell>
          <cell r="D932" t="str">
            <v>59343001</v>
          </cell>
          <cell r="E932" t="str">
            <v>LILLE-LESQUIN</v>
          </cell>
          <cell r="F932">
            <v>1</v>
          </cell>
          <cell r="G932" t="str">
            <v>ZET04</v>
          </cell>
          <cell r="H932" t="str">
            <v>GRDF</v>
          </cell>
        </row>
        <row r="933">
          <cell r="B933" t="str">
            <v>GD1003</v>
          </cell>
          <cell r="C933" t="str">
            <v>ARRAS</v>
          </cell>
          <cell r="D933" t="str">
            <v>59343001</v>
          </cell>
          <cell r="E933" t="str">
            <v>LILLE-LESQUIN</v>
          </cell>
          <cell r="F933">
            <v>2</v>
          </cell>
          <cell r="G933" t="str">
            <v>ZET04</v>
          </cell>
          <cell r="H933" t="str">
            <v>GRDF</v>
          </cell>
        </row>
        <row r="934">
          <cell r="B934" t="str">
            <v>GD1005</v>
          </cell>
          <cell r="C934" t="str">
            <v>BAPAUME</v>
          </cell>
          <cell r="D934" t="str">
            <v>59343001</v>
          </cell>
          <cell r="E934" t="str">
            <v>LILLE-LESQUIN</v>
          </cell>
          <cell r="F934">
            <v>2</v>
          </cell>
          <cell r="G934" t="str">
            <v>ZET04</v>
          </cell>
          <cell r="H934" t="str">
            <v>GRDF</v>
          </cell>
        </row>
        <row r="935">
          <cell r="B935" t="str">
            <v>GD0981</v>
          </cell>
          <cell r="C935" t="str">
            <v>AIRE-SUR-LA-LYS</v>
          </cell>
          <cell r="D935" t="str">
            <v>59343001</v>
          </cell>
          <cell r="E935" t="str">
            <v>LILLE-LESQUIN</v>
          </cell>
          <cell r="F935">
            <v>3</v>
          </cell>
          <cell r="G935" t="str">
            <v>ZET04</v>
          </cell>
          <cell r="H935" t="str">
            <v>GRDF</v>
          </cell>
        </row>
        <row r="936">
          <cell r="B936" t="str">
            <v>GD0998</v>
          </cell>
          <cell r="C936" t="str">
            <v>BETHUNE</v>
          </cell>
          <cell r="D936" t="str">
            <v>59343001</v>
          </cell>
          <cell r="E936" t="str">
            <v>LILLE-LESQUIN</v>
          </cell>
          <cell r="F936">
            <v>3</v>
          </cell>
          <cell r="G936" t="str">
            <v>ZET04</v>
          </cell>
          <cell r="H936" t="str">
            <v>GRDF</v>
          </cell>
        </row>
        <row r="937">
          <cell r="B937" t="str">
            <v>GD0933</v>
          </cell>
          <cell r="C937" t="str">
            <v>BOULOGNE-SUR-MER</v>
          </cell>
          <cell r="D937" t="str">
            <v>59343001</v>
          </cell>
          <cell r="E937" t="str">
            <v>LILLE-LESQUIN</v>
          </cell>
          <cell r="F937">
            <v>4</v>
          </cell>
          <cell r="G937" t="str">
            <v>ZET04</v>
          </cell>
          <cell r="H937" t="str">
            <v>GRDF</v>
          </cell>
        </row>
        <row r="938">
          <cell r="B938" t="str">
            <v>GD0932</v>
          </cell>
          <cell r="C938" t="str">
            <v>CALAIS (B)</v>
          </cell>
          <cell r="D938" t="str">
            <v>59343001</v>
          </cell>
          <cell r="E938" t="str">
            <v>LILLE-LESQUIN</v>
          </cell>
          <cell r="F938">
            <v>6</v>
          </cell>
          <cell r="G938" t="str">
            <v>ZET04</v>
          </cell>
          <cell r="H938" t="str">
            <v>GRDF</v>
          </cell>
        </row>
        <row r="939">
          <cell r="B939" t="str">
            <v>GD1030</v>
          </cell>
          <cell r="C939" t="str">
            <v>SAINT-POL-SUR-TERNOISE</v>
          </cell>
          <cell r="D939" t="str">
            <v>59343001</v>
          </cell>
          <cell r="E939" t="str">
            <v>LILLE-LESQUIN</v>
          </cell>
          <cell r="F939">
            <v>3</v>
          </cell>
          <cell r="G939" t="str">
            <v>ZET04</v>
          </cell>
          <cell r="H939" t="str">
            <v>GRDF</v>
          </cell>
        </row>
        <row r="940">
          <cell r="B940" t="str">
            <v>GD0939</v>
          </cell>
          <cell r="C940" t="str">
            <v>ARDRES</v>
          </cell>
          <cell r="D940" t="str">
            <v>59343001</v>
          </cell>
          <cell r="E940" t="str">
            <v>LILLE-LESQUIN</v>
          </cell>
          <cell r="F940">
            <v>5</v>
          </cell>
          <cell r="G940" t="str">
            <v>ZET04</v>
          </cell>
          <cell r="H940" t="str">
            <v>GRDF</v>
          </cell>
        </row>
        <row r="941">
          <cell r="B941" t="str">
            <v>GD0937</v>
          </cell>
          <cell r="C941" t="str">
            <v>MONTREUIL</v>
          </cell>
          <cell r="D941" t="str">
            <v>59343001</v>
          </cell>
          <cell r="E941" t="str">
            <v>LILLE-LESQUIN</v>
          </cell>
          <cell r="F941">
            <v>9</v>
          </cell>
          <cell r="G941" t="str">
            <v>ZET04</v>
          </cell>
          <cell r="H941" t="str">
            <v>GRDF</v>
          </cell>
        </row>
        <row r="942">
          <cell r="B942" t="str">
            <v>GD1033</v>
          </cell>
          <cell r="C942" t="str">
            <v>HESDIN</v>
          </cell>
          <cell r="D942" t="str">
            <v>59343001</v>
          </cell>
          <cell r="E942" t="str">
            <v>LILLE-LESQUIN</v>
          </cell>
          <cell r="F942">
            <v>4</v>
          </cell>
          <cell r="G942" t="str">
            <v>ZET04</v>
          </cell>
          <cell r="H942" t="str">
            <v>GRDF</v>
          </cell>
        </row>
        <row r="943">
          <cell r="B943" t="str">
            <v>GD0992</v>
          </cell>
          <cell r="C943" t="str">
            <v>AUXI-LE-CHATEAU</v>
          </cell>
          <cell r="D943" t="str">
            <v>59343001</v>
          </cell>
          <cell r="E943" t="str">
            <v>LILLE-LESQUIN</v>
          </cell>
          <cell r="F943">
            <v>8</v>
          </cell>
          <cell r="G943" t="str">
            <v>ZET04</v>
          </cell>
          <cell r="H943" t="str">
            <v>GRDF</v>
          </cell>
        </row>
        <row r="944">
          <cell r="B944" t="str">
            <v>GD1043</v>
          </cell>
          <cell r="C944" t="str">
            <v>AVESNES-LE-COMTE</v>
          </cell>
          <cell r="D944" t="str">
            <v>59343001</v>
          </cell>
          <cell r="E944" t="str">
            <v>LILLE-LESQUIN</v>
          </cell>
          <cell r="F944">
            <v>0</v>
          </cell>
          <cell r="G944" t="str">
            <v>ZET04</v>
          </cell>
          <cell r="H944" t="str">
            <v>GRDF</v>
          </cell>
        </row>
        <row r="945">
          <cell r="B945" t="str">
            <v>GD1034</v>
          </cell>
          <cell r="C945" t="str">
            <v>MARESQUEL-ECQUEMICOURT</v>
          </cell>
          <cell r="D945" t="str">
            <v>59343001</v>
          </cell>
          <cell r="E945" t="str">
            <v>LILLE-LESQUIN</v>
          </cell>
          <cell r="F945">
            <v>6</v>
          </cell>
          <cell r="G945" t="str">
            <v>ZET04</v>
          </cell>
          <cell r="H945" t="str">
            <v>GRDF</v>
          </cell>
        </row>
        <row r="946">
          <cell r="B946" t="str">
            <v>GD0936</v>
          </cell>
          <cell r="C946" t="str">
            <v>BERCK</v>
          </cell>
          <cell r="D946" t="str">
            <v>59343001</v>
          </cell>
          <cell r="E946" t="str">
            <v>LILLE-LESQUIN</v>
          </cell>
          <cell r="F946">
            <v>7</v>
          </cell>
          <cell r="G946" t="str">
            <v>ZET04</v>
          </cell>
          <cell r="H946" t="str">
            <v>GRDF</v>
          </cell>
        </row>
        <row r="947">
          <cell r="B947" t="str">
            <v>GD0938</v>
          </cell>
          <cell r="C947" t="str">
            <v>DESVRES</v>
          </cell>
          <cell r="D947" t="str">
            <v>59343001</v>
          </cell>
          <cell r="E947" t="str">
            <v>LILLE-LESQUIN</v>
          </cell>
          <cell r="F947">
            <v>3</v>
          </cell>
          <cell r="G947" t="str">
            <v>ZET04</v>
          </cell>
          <cell r="H947" t="str">
            <v>GRDF</v>
          </cell>
        </row>
        <row r="948">
          <cell r="B948" t="str">
            <v>GD0941</v>
          </cell>
          <cell r="C948" t="str">
            <v>CALAIS ZI (H)</v>
          </cell>
          <cell r="D948" t="str">
            <v>59343001</v>
          </cell>
          <cell r="E948" t="str">
            <v>LILLE-LESQUIN</v>
          </cell>
          <cell r="F948">
            <v>4</v>
          </cell>
          <cell r="G948" t="str">
            <v>ZET04</v>
          </cell>
          <cell r="H948" t="str">
            <v>GRDF</v>
          </cell>
        </row>
        <row r="949">
          <cell r="B949" t="str">
            <v>GD0988</v>
          </cell>
          <cell r="C949" t="str">
            <v>LESTREM</v>
          </cell>
          <cell r="D949" t="str">
            <v>59343001</v>
          </cell>
          <cell r="E949" t="str">
            <v>LILLE-LESQUIN</v>
          </cell>
          <cell r="F949">
            <v>4</v>
          </cell>
          <cell r="G949" t="str">
            <v>ZET04</v>
          </cell>
          <cell r="H949" t="str">
            <v>GRDF</v>
          </cell>
        </row>
        <row r="950">
          <cell r="B950" t="str">
            <v>GD0935</v>
          </cell>
          <cell r="C950" t="str">
            <v>LE TOUQUET-PARIS-PLAGE</v>
          </cell>
          <cell r="D950" t="str">
            <v>59343001</v>
          </cell>
          <cell r="E950" t="str">
            <v>LILLE-LESQUIN</v>
          </cell>
          <cell r="F950">
            <v>5</v>
          </cell>
          <cell r="G950" t="str">
            <v>ZET04</v>
          </cell>
          <cell r="H950" t="str">
            <v>GRDF</v>
          </cell>
        </row>
        <row r="951">
          <cell r="B951" t="str">
            <v>GD1031</v>
          </cell>
          <cell r="C951" t="str">
            <v>FREVENT</v>
          </cell>
          <cell r="D951" t="str">
            <v>59343001</v>
          </cell>
          <cell r="E951" t="str">
            <v>LILLE-LESQUIN</v>
          </cell>
          <cell r="F951">
            <v>5</v>
          </cell>
          <cell r="G951" t="str">
            <v>ZET04</v>
          </cell>
          <cell r="H951" t="str">
            <v>GRDF</v>
          </cell>
        </row>
        <row r="952">
          <cell r="B952" t="str">
            <v>GD1029</v>
          </cell>
          <cell r="C952" t="str">
            <v>FRUGES</v>
          </cell>
          <cell r="D952" t="str">
            <v>59343001</v>
          </cell>
          <cell r="E952" t="str">
            <v>LILLE-LESQUIN</v>
          </cell>
          <cell r="F952">
            <v>2</v>
          </cell>
          <cell r="G952" t="str">
            <v>ZET04</v>
          </cell>
          <cell r="H952" t="str">
            <v>GRDF</v>
          </cell>
        </row>
        <row r="953">
          <cell r="B953" t="str">
            <v>GD0984</v>
          </cell>
          <cell r="C953" t="str">
            <v>ISBERGUES</v>
          </cell>
          <cell r="D953" t="str">
            <v>59343001</v>
          </cell>
          <cell r="E953" t="str">
            <v>LILLE-LESQUIN</v>
          </cell>
          <cell r="F953">
            <v>7</v>
          </cell>
          <cell r="G953" t="str">
            <v>ZET04</v>
          </cell>
          <cell r="H953" t="str">
            <v>GRDF</v>
          </cell>
        </row>
        <row r="954">
          <cell r="B954" t="str">
            <v>GD1101</v>
          </cell>
          <cell r="C954" t="str">
            <v>ISBERGUES H</v>
          </cell>
          <cell r="D954" t="str">
            <v>59343001</v>
          </cell>
          <cell r="E954" t="str">
            <v>LILLE-LESQUIN</v>
          </cell>
          <cell r="F954">
            <v>1</v>
          </cell>
          <cell r="G954" t="str">
            <v>ZET04</v>
          </cell>
          <cell r="H954" t="str">
            <v>GRDF</v>
          </cell>
        </row>
        <row r="955">
          <cell r="B955" t="str">
            <v>GD0383</v>
          </cell>
          <cell r="C955" t="str">
            <v>AMBERT</v>
          </cell>
          <cell r="D955" t="str">
            <v>63113001</v>
          </cell>
          <cell r="E955" t="str">
            <v>CLERMONT-FERRAND</v>
          </cell>
          <cell r="F955">
            <v>10</v>
          </cell>
          <cell r="G955" t="str">
            <v>ZET04</v>
          </cell>
          <cell r="H955" t="str">
            <v>GRDF</v>
          </cell>
        </row>
        <row r="956">
          <cell r="B956" t="str">
            <v>GD0443</v>
          </cell>
          <cell r="C956" t="str">
            <v>SAINT-GEORGES-DE-MONS</v>
          </cell>
          <cell r="D956" t="str">
            <v>63113001</v>
          </cell>
          <cell r="E956" t="str">
            <v>CLERMONT-FERRAND</v>
          </cell>
          <cell r="F956">
            <v>2</v>
          </cell>
          <cell r="G956" t="str">
            <v>ZET04</v>
          </cell>
          <cell r="H956" t="str">
            <v>GRDF</v>
          </cell>
        </row>
        <row r="957">
          <cell r="B957" t="str">
            <v>GD0388</v>
          </cell>
          <cell r="C957" t="str">
            <v>LA MONNERIE-LE-MONTEL</v>
          </cell>
          <cell r="D957" t="str">
            <v>63113001</v>
          </cell>
          <cell r="E957" t="str">
            <v>CLERMONT-FERRAND</v>
          </cell>
          <cell r="F957">
            <v>2</v>
          </cell>
          <cell r="G957" t="str">
            <v>ZET04</v>
          </cell>
          <cell r="H957" t="str">
            <v>GRDF</v>
          </cell>
        </row>
        <row r="958">
          <cell r="B958" t="str">
            <v>GD0444</v>
          </cell>
          <cell r="C958" t="str">
            <v>COMBRONDE</v>
          </cell>
          <cell r="D958" t="str">
            <v>63113001</v>
          </cell>
          <cell r="E958" t="str">
            <v>CLERMONT-FERRAND</v>
          </cell>
          <cell r="F958">
            <v>5</v>
          </cell>
          <cell r="G958" t="str">
            <v>ZET04</v>
          </cell>
          <cell r="H958" t="str">
            <v>GRDF</v>
          </cell>
        </row>
        <row r="959">
          <cell r="B959" t="str">
            <v>GD0391</v>
          </cell>
          <cell r="C959" t="str">
            <v>CLERMONT-FERRAND</v>
          </cell>
          <cell r="D959" t="str">
            <v>63113001</v>
          </cell>
          <cell r="E959" t="str">
            <v>CLERMONT-FERRAND</v>
          </cell>
          <cell r="F959">
            <v>1</v>
          </cell>
          <cell r="G959" t="str">
            <v>ZET04</v>
          </cell>
          <cell r="H959" t="str">
            <v>GRDF</v>
          </cell>
        </row>
        <row r="960">
          <cell r="B960" t="str">
            <v>GD0436</v>
          </cell>
          <cell r="C960" t="str">
            <v>PLAUZAT</v>
          </cell>
          <cell r="D960" t="str">
            <v>63113001</v>
          </cell>
          <cell r="E960" t="str">
            <v>CLERMONT-FERRAND</v>
          </cell>
          <cell r="F960">
            <v>4</v>
          </cell>
          <cell r="G960" t="str">
            <v>ZET04</v>
          </cell>
          <cell r="H960" t="str">
            <v>GRDF</v>
          </cell>
        </row>
        <row r="961">
          <cell r="B961" t="str">
            <v>GD0392</v>
          </cell>
          <cell r="C961" t="str">
            <v>BILLOM</v>
          </cell>
          <cell r="D961" t="str">
            <v>63113001</v>
          </cell>
          <cell r="E961" t="str">
            <v>CLERMONT-FERRAND</v>
          </cell>
          <cell r="F961">
            <v>10</v>
          </cell>
          <cell r="G961" t="str">
            <v>ZET04</v>
          </cell>
          <cell r="H961" t="str">
            <v>GRDF</v>
          </cell>
        </row>
        <row r="962">
          <cell r="B962" t="str">
            <v>GD0416</v>
          </cell>
          <cell r="C962" t="str">
            <v>SAINT-GERMAIN-LEMBRON</v>
          </cell>
          <cell r="D962" t="str">
            <v>63113001</v>
          </cell>
          <cell r="E962" t="str">
            <v>CLERMONT-FERRAND</v>
          </cell>
          <cell r="F962">
            <v>6</v>
          </cell>
          <cell r="G962" t="str">
            <v>ZET04</v>
          </cell>
          <cell r="H962" t="str">
            <v>GRDF</v>
          </cell>
        </row>
        <row r="963">
          <cell r="B963" t="str">
            <v>GD0415</v>
          </cell>
          <cell r="C963" t="str">
            <v>ISSOIRE</v>
          </cell>
          <cell r="D963" t="str">
            <v>63113001</v>
          </cell>
          <cell r="E963" t="str">
            <v>CLERMONT-FERRAND</v>
          </cell>
          <cell r="F963">
            <v>3</v>
          </cell>
          <cell r="G963" t="str">
            <v>ZET04</v>
          </cell>
          <cell r="H963" t="str">
            <v>GRDF</v>
          </cell>
        </row>
        <row r="964">
          <cell r="B964" t="str">
            <v>GD0397</v>
          </cell>
          <cell r="C964" t="str">
            <v>PUY-GUILLAUME</v>
          </cell>
          <cell r="D964" t="str">
            <v>63113001</v>
          </cell>
          <cell r="E964" t="str">
            <v>CLERMONT-FERRAND</v>
          </cell>
          <cell r="F964">
            <v>6</v>
          </cell>
          <cell r="G964" t="str">
            <v>ZET04</v>
          </cell>
          <cell r="H964" t="str">
            <v>GRDF</v>
          </cell>
        </row>
        <row r="965">
          <cell r="B965" t="str">
            <v>GD0414</v>
          </cell>
          <cell r="C965" t="str">
            <v>VIC-LE-COMTE</v>
          </cell>
          <cell r="D965" t="str">
            <v>63113001</v>
          </cell>
          <cell r="E965" t="str">
            <v>CLERMONT-FERRAND</v>
          </cell>
          <cell r="F965">
            <v>2</v>
          </cell>
          <cell r="G965" t="str">
            <v>ZET04</v>
          </cell>
          <cell r="H965" t="str">
            <v>GRDF</v>
          </cell>
        </row>
        <row r="966">
          <cell r="B966" t="str">
            <v>GD0387</v>
          </cell>
          <cell r="C966" t="str">
            <v>COURPIERE</v>
          </cell>
          <cell r="D966" t="str">
            <v>63113001</v>
          </cell>
          <cell r="E966" t="str">
            <v>CLERMONT-FERRAND</v>
          </cell>
          <cell r="F966">
            <v>4</v>
          </cell>
          <cell r="G966" t="str">
            <v>ZET04</v>
          </cell>
          <cell r="H966" t="str">
            <v>GRDF</v>
          </cell>
        </row>
        <row r="967">
          <cell r="B967" t="str">
            <v>GD0386</v>
          </cell>
          <cell r="C967" t="str">
            <v>OLLIERGUES</v>
          </cell>
          <cell r="D967" t="str">
            <v>63113001</v>
          </cell>
          <cell r="E967" t="str">
            <v>CLERMONT-FERRAND</v>
          </cell>
          <cell r="F967">
            <v>10</v>
          </cell>
          <cell r="G967" t="str">
            <v>ZET04</v>
          </cell>
          <cell r="H967" t="str">
            <v>GRDF</v>
          </cell>
        </row>
        <row r="968">
          <cell r="B968" t="str">
            <v>GD0384</v>
          </cell>
          <cell r="C968" t="str">
            <v>JOB</v>
          </cell>
          <cell r="D968" t="str">
            <v>63113001</v>
          </cell>
          <cell r="E968" t="str">
            <v>CLERMONT-FERRAND</v>
          </cell>
          <cell r="F968">
            <v>10</v>
          </cell>
          <cell r="G968" t="str">
            <v>ZET04</v>
          </cell>
          <cell r="H968" t="str">
            <v>GRDF</v>
          </cell>
        </row>
        <row r="969">
          <cell r="B969" t="str">
            <v>GD0390</v>
          </cell>
          <cell r="C969" t="str">
            <v>LEZOUX</v>
          </cell>
          <cell r="D969" t="str">
            <v>63113001</v>
          </cell>
          <cell r="E969" t="str">
            <v>CLERMONT-FERRAND</v>
          </cell>
          <cell r="F969">
            <v>2</v>
          </cell>
          <cell r="G969" t="str">
            <v>ZET04</v>
          </cell>
          <cell r="H969" t="str">
            <v>GRDF</v>
          </cell>
        </row>
        <row r="970">
          <cell r="B970" t="str">
            <v>GD0385</v>
          </cell>
          <cell r="C970" t="str">
            <v>VERTOLAYE</v>
          </cell>
          <cell r="D970" t="str">
            <v>63113001</v>
          </cell>
          <cell r="E970" t="str">
            <v>CLERMONT-FERRAND</v>
          </cell>
          <cell r="F970">
            <v>10</v>
          </cell>
          <cell r="G970" t="str">
            <v>ZET04</v>
          </cell>
          <cell r="H970" t="str">
            <v>GRDF</v>
          </cell>
        </row>
        <row r="971">
          <cell r="B971" t="str">
            <v>GD0408</v>
          </cell>
          <cell r="C971" t="str">
            <v>SAINT-ELOY-LES-MINES</v>
          </cell>
          <cell r="D971" t="str">
            <v>63113001</v>
          </cell>
          <cell r="E971" t="str">
            <v>CLERMONT-FERRAND</v>
          </cell>
          <cell r="F971">
            <v>3</v>
          </cell>
          <cell r="G971" t="str">
            <v>ZET04</v>
          </cell>
          <cell r="H971" t="str">
            <v>GRDF</v>
          </cell>
        </row>
        <row r="972">
          <cell r="B972" t="str">
            <v>GD0389</v>
          </cell>
          <cell r="C972" t="str">
            <v>THIERS</v>
          </cell>
          <cell r="D972" t="str">
            <v>63113001</v>
          </cell>
          <cell r="E972" t="str">
            <v>CLERMONT-FERRAND</v>
          </cell>
          <cell r="F972">
            <v>3</v>
          </cell>
          <cell r="G972" t="str">
            <v>ZET04</v>
          </cell>
          <cell r="H972" t="str">
            <v>GRDF</v>
          </cell>
        </row>
        <row r="973">
          <cell r="B973" t="str">
            <v>GD8209</v>
          </cell>
          <cell r="C973" t="str">
            <v>MOURENX</v>
          </cell>
          <cell r="D973" t="str">
            <v>64549001</v>
          </cell>
          <cell r="E973" t="str">
            <v>PAU-UZEIN</v>
          </cell>
          <cell r="F973">
            <v>1</v>
          </cell>
          <cell r="G973" t="str">
            <v>ZET06</v>
          </cell>
          <cell r="H973" t="str">
            <v>GRDF</v>
          </cell>
        </row>
        <row r="974">
          <cell r="B974" t="str">
            <v>GD8210</v>
          </cell>
          <cell r="C974" t="str">
            <v>OLORON-SAINTE-MARIE</v>
          </cell>
          <cell r="D974" t="str">
            <v>64549001</v>
          </cell>
          <cell r="E974" t="str">
            <v>PAU-UZEIN</v>
          </cell>
          <cell r="F974">
            <v>5</v>
          </cell>
          <cell r="G974" t="str">
            <v>ZET06</v>
          </cell>
          <cell r="H974" t="str">
            <v>GRDF</v>
          </cell>
        </row>
        <row r="975">
          <cell r="B975" t="str">
            <v>GD8215</v>
          </cell>
          <cell r="C975" t="str">
            <v>NAY</v>
          </cell>
          <cell r="D975" t="str">
            <v>64549001</v>
          </cell>
          <cell r="E975" t="str">
            <v>PAU-UZEIN</v>
          </cell>
          <cell r="F975">
            <v>2</v>
          </cell>
          <cell r="G975" t="str">
            <v>ZET06</v>
          </cell>
          <cell r="H975" t="str">
            <v>GRDF</v>
          </cell>
        </row>
        <row r="976">
          <cell r="B976" t="str">
            <v>GD8212</v>
          </cell>
          <cell r="C976" t="str">
            <v>PAU</v>
          </cell>
          <cell r="D976" t="str">
            <v>64549001</v>
          </cell>
          <cell r="E976" t="str">
            <v>PAU-UZEIN</v>
          </cell>
          <cell r="F976">
            <v>1</v>
          </cell>
          <cell r="G976" t="str">
            <v>ZET06</v>
          </cell>
          <cell r="H976" t="str">
            <v>GRDF</v>
          </cell>
        </row>
        <row r="977">
          <cell r="B977" t="str">
            <v>GD8103</v>
          </cell>
          <cell r="C977" t="str">
            <v>ARTHEZ-DE-BEARN</v>
          </cell>
          <cell r="D977" t="str">
            <v>64549001</v>
          </cell>
          <cell r="E977" t="str">
            <v>PAU-UZEIN</v>
          </cell>
          <cell r="F977">
            <v>0</v>
          </cell>
          <cell r="G977" t="str">
            <v>ZET06</v>
          </cell>
          <cell r="H977" t="str">
            <v>GRDF</v>
          </cell>
        </row>
        <row r="978">
          <cell r="B978" t="str">
            <v>GD8211</v>
          </cell>
          <cell r="C978" t="str">
            <v>ARUDY</v>
          </cell>
          <cell r="D978" t="str">
            <v>64549001</v>
          </cell>
          <cell r="E978" t="str">
            <v>PAU-UZEIN</v>
          </cell>
          <cell r="F978">
            <v>7</v>
          </cell>
          <cell r="G978" t="str">
            <v>ZET06</v>
          </cell>
          <cell r="H978" t="str">
            <v>GRDF</v>
          </cell>
        </row>
        <row r="979">
          <cell r="B979" t="str">
            <v>GD8201</v>
          </cell>
          <cell r="C979" t="str">
            <v>ORTHEZ</v>
          </cell>
          <cell r="D979" t="str">
            <v>64549001</v>
          </cell>
          <cell r="E979" t="str">
            <v>PAU-UZEIN</v>
          </cell>
          <cell r="F979">
            <v>1</v>
          </cell>
          <cell r="G979" t="str">
            <v>ZET06</v>
          </cell>
          <cell r="H979" t="str">
            <v>GRDF</v>
          </cell>
        </row>
        <row r="980">
          <cell r="B980" t="str">
            <v>GD8202</v>
          </cell>
          <cell r="C980" t="str">
            <v>SALIES-DE-BEARN</v>
          </cell>
          <cell r="D980" t="str">
            <v>64549001</v>
          </cell>
          <cell r="E980" t="str">
            <v>PAU-UZEIN</v>
          </cell>
          <cell r="F980">
            <v>2</v>
          </cell>
          <cell r="G980" t="str">
            <v>ZET06</v>
          </cell>
          <cell r="H980" t="str">
            <v>GRDF</v>
          </cell>
        </row>
        <row r="981">
          <cell r="B981" t="str">
            <v>GD8205</v>
          </cell>
          <cell r="C981" t="str">
            <v>USTARITZ</v>
          </cell>
          <cell r="D981" t="str">
            <v>64024001</v>
          </cell>
          <cell r="E981" t="str">
            <v>BIARRITZ-ANGLET</v>
          </cell>
          <cell r="F981">
            <v>6</v>
          </cell>
          <cell r="G981" t="str">
            <v>ZET06</v>
          </cell>
          <cell r="H981" t="str">
            <v>GRDF</v>
          </cell>
        </row>
        <row r="982">
          <cell r="B982" t="str">
            <v>GD8204</v>
          </cell>
          <cell r="C982" t="str">
            <v>URT</v>
          </cell>
          <cell r="D982" t="str">
            <v>64024001</v>
          </cell>
          <cell r="E982" t="str">
            <v>BIARRITZ-ANGLET</v>
          </cell>
          <cell r="F982">
            <v>4</v>
          </cell>
          <cell r="G982" t="str">
            <v>ZET06</v>
          </cell>
          <cell r="H982" t="str">
            <v>GRDF</v>
          </cell>
        </row>
        <row r="983">
          <cell r="B983" t="str">
            <v>GD8214</v>
          </cell>
          <cell r="C983" t="str">
            <v>SOUMOULOU</v>
          </cell>
          <cell r="D983" t="str">
            <v>64549001</v>
          </cell>
          <cell r="E983" t="str">
            <v>PAU-UZEIN</v>
          </cell>
          <cell r="F983">
            <v>1</v>
          </cell>
          <cell r="G983" t="str">
            <v>ZET06</v>
          </cell>
          <cell r="H983" t="str">
            <v>GRDF</v>
          </cell>
        </row>
        <row r="984">
          <cell r="B984" t="str">
            <v>GD8213</v>
          </cell>
          <cell r="C984" t="str">
            <v>GAN</v>
          </cell>
          <cell r="D984" t="str">
            <v>64549001</v>
          </cell>
          <cell r="E984" t="str">
            <v>PAU-UZEIN</v>
          </cell>
          <cell r="F984">
            <v>4</v>
          </cell>
          <cell r="G984" t="str">
            <v>ZET06</v>
          </cell>
          <cell r="H984" t="str">
            <v>GRDF</v>
          </cell>
        </row>
        <row r="985">
          <cell r="B985" t="str">
            <v>GD8200</v>
          </cell>
          <cell r="C985" t="str">
            <v>LACQ</v>
          </cell>
          <cell r="D985" t="str">
            <v>64549001</v>
          </cell>
          <cell r="E985" t="str">
            <v>PAU-UZEIN</v>
          </cell>
          <cell r="F985">
            <v>0</v>
          </cell>
          <cell r="G985" t="str">
            <v>ZET06</v>
          </cell>
          <cell r="H985" t="str">
            <v>GRDF</v>
          </cell>
        </row>
        <row r="986">
          <cell r="B986" t="str">
            <v>GD8224</v>
          </cell>
          <cell r="C986" t="str">
            <v>ARGELES-GAZOST</v>
          </cell>
          <cell r="D986" t="str">
            <v>64549001</v>
          </cell>
          <cell r="E986" t="str">
            <v>PAU-UZEIN</v>
          </cell>
          <cell r="F986">
            <v>6</v>
          </cell>
          <cell r="G986" t="str">
            <v>ZET06</v>
          </cell>
          <cell r="H986" t="str">
            <v>GRDF</v>
          </cell>
        </row>
        <row r="987">
          <cell r="B987" t="str">
            <v>GD8220</v>
          </cell>
          <cell r="C987" t="str">
            <v>TARBES</v>
          </cell>
          <cell r="D987" t="str">
            <v>64549001</v>
          </cell>
          <cell r="E987" t="str">
            <v>PAU-UZEIN</v>
          </cell>
          <cell r="F987">
            <v>4</v>
          </cell>
          <cell r="G987" t="str">
            <v>ZET06</v>
          </cell>
          <cell r="H987" t="str">
            <v>GRDF</v>
          </cell>
        </row>
        <row r="988">
          <cell r="B988" t="str">
            <v>GD8219</v>
          </cell>
          <cell r="C988" t="str">
            <v>BAZET</v>
          </cell>
          <cell r="D988" t="str">
            <v>64549001</v>
          </cell>
          <cell r="E988" t="str">
            <v>PAU-UZEIN</v>
          </cell>
          <cell r="F988">
            <v>5</v>
          </cell>
          <cell r="G988" t="str">
            <v>ZET06</v>
          </cell>
          <cell r="H988" t="str">
            <v>GRDF</v>
          </cell>
        </row>
        <row r="989">
          <cell r="B989" t="str">
            <v>GD8225</v>
          </cell>
          <cell r="C989" t="str">
            <v>BAGNERES-DE-BIGORRE</v>
          </cell>
          <cell r="D989" t="str">
            <v>64549001</v>
          </cell>
          <cell r="E989" t="str">
            <v>PAU-UZEIN</v>
          </cell>
          <cell r="F989">
            <v>6</v>
          </cell>
          <cell r="G989" t="str">
            <v>ZET06</v>
          </cell>
          <cell r="H989" t="str">
            <v>GRDF</v>
          </cell>
        </row>
        <row r="990">
          <cell r="B990" t="str">
            <v>GD8221</v>
          </cell>
          <cell r="C990" t="str">
            <v>CAPVERN</v>
          </cell>
          <cell r="D990" t="str">
            <v>47091001</v>
          </cell>
          <cell r="E990" t="str">
            <v>AGEN</v>
          </cell>
          <cell r="F990">
            <v>5</v>
          </cell>
          <cell r="G990" t="str">
            <v>ZET06</v>
          </cell>
          <cell r="H990" t="str">
            <v>GRDF</v>
          </cell>
        </row>
        <row r="991">
          <cell r="B991" t="str">
            <v>GD8222</v>
          </cell>
          <cell r="C991" t="str">
            <v>TOURNAY</v>
          </cell>
          <cell r="D991" t="str">
            <v>64549001</v>
          </cell>
          <cell r="E991" t="str">
            <v>PAU-UZEIN</v>
          </cell>
          <cell r="F991">
            <v>6</v>
          </cell>
          <cell r="G991" t="str">
            <v>ZET06</v>
          </cell>
          <cell r="H991" t="str">
            <v>GRDF</v>
          </cell>
        </row>
        <row r="992">
          <cell r="B992" t="str">
            <v>LZ0001</v>
          </cell>
          <cell r="C992" t="str">
            <v>LANNEMEZAN</v>
          </cell>
          <cell r="D992" t="str">
            <v>64549001</v>
          </cell>
          <cell r="E992" t="str">
            <v>PAU-UZEIN</v>
          </cell>
          <cell r="F992">
            <v>5</v>
          </cell>
          <cell r="G992" t="str">
            <v>ZET06</v>
          </cell>
          <cell r="H992" t="str">
            <v>LNMZ</v>
          </cell>
        </row>
        <row r="993">
          <cell r="B993" t="str">
            <v>GD8217</v>
          </cell>
          <cell r="C993" t="str">
            <v>MAUBOURGUET</v>
          </cell>
          <cell r="D993" t="str">
            <v>64549001</v>
          </cell>
          <cell r="E993" t="str">
            <v>PAU-UZEIN</v>
          </cell>
          <cell r="F993">
            <v>8</v>
          </cell>
          <cell r="G993" t="str">
            <v>ZET06</v>
          </cell>
          <cell r="H993" t="str">
            <v>GRDF</v>
          </cell>
        </row>
        <row r="994">
          <cell r="B994" t="str">
            <v>GD8706</v>
          </cell>
          <cell r="C994" t="str">
            <v>PERPIGNAN</v>
          </cell>
          <cell r="D994" t="str">
            <v>66136001</v>
          </cell>
          <cell r="E994" t="str">
            <v>PERPIGNAN</v>
          </cell>
          <cell r="F994">
            <v>6</v>
          </cell>
          <cell r="G994" t="str">
            <v>ZET06</v>
          </cell>
          <cell r="H994" t="str">
            <v>GRDF</v>
          </cell>
        </row>
        <row r="995">
          <cell r="B995" t="str">
            <v>GD8709</v>
          </cell>
          <cell r="C995" t="str">
            <v>AMELIE-LES-BAINS-PALALDA</v>
          </cell>
          <cell r="D995" t="str">
            <v>66136001</v>
          </cell>
          <cell r="E995" t="str">
            <v>PERPIGNAN</v>
          </cell>
          <cell r="F995">
            <v>10</v>
          </cell>
          <cell r="G995" t="str">
            <v>ZET06</v>
          </cell>
          <cell r="H995" t="str">
            <v>GRDF</v>
          </cell>
        </row>
        <row r="996">
          <cell r="B996" t="str">
            <v>GD8707</v>
          </cell>
          <cell r="C996" t="str">
            <v>LE BOULOU</v>
          </cell>
          <cell r="D996" t="str">
            <v>66136001</v>
          </cell>
          <cell r="E996" t="str">
            <v>PERPIGNAN</v>
          </cell>
          <cell r="F996">
            <v>8</v>
          </cell>
          <cell r="G996" t="str">
            <v>ZET06</v>
          </cell>
          <cell r="H996" t="str">
            <v>GRDF</v>
          </cell>
        </row>
        <row r="997">
          <cell r="B997" t="str">
            <v>GD8708</v>
          </cell>
          <cell r="C997" t="str">
            <v>CERET</v>
          </cell>
          <cell r="D997" t="str">
            <v>66136001</v>
          </cell>
          <cell r="E997" t="str">
            <v>PERPIGNAN</v>
          </cell>
          <cell r="F997">
            <v>10</v>
          </cell>
          <cell r="G997" t="str">
            <v>ZET06</v>
          </cell>
          <cell r="H997" t="str">
            <v>GRDF</v>
          </cell>
        </row>
        <row r="998">
          <cell r="B998" t="str">
            <v>GD8704</v>
          </cell>
          <cell r="C998" t="str">
            <v>SAINT-LAURENT-DE-LA-SALANQUE</v>
          </cell>
          <cell r="D998" t="str">
            <v>66136001</v>
          </cell>
          <cell r="E998" t="str">
            <v>PERPIGNAN</v>
          </cell>
          <cell r="F998">
            <v>6</v>
          </cell>
          <cell r="G998" t="str">
            <v>ZET06</v>
          </cell>
          <cell r="H998" t="str">
            <v>GRDF</v>
          </cell>
        </row>
        <row r="999">
          <cell r="B999" t="str">
            <v>GD8705</v>
          </cell>
          <cell r="C999" t="str">
            <v>RIVESALTES</v>
          </cell>
          <cell r="D999" t="str">
            <v>66136001</v>
          </cell>
          <cell r="E999" t="str">
            <v>PERPIGNAN</v>
          </cell>
          <cell r="F999">
            <v>6</v>
          </cell>
          <cell r="G999" t="str">
            <v>ZET06</v>
          </cell>
          <cell r="H999" t="str">
            <v>GRDF</v>
          </cell>
        </row>
        <row r="1000">
          <cell r="B1000" t="str">
            <v>SB0001</v>
          </cell>
          <cell r="C1000" t="str">
            <v>STRASBOURG</v>
          </cell>
          <cell r="D1000" t="str">
            <v>67124001</v>
          </cell>
          <cell r="E1000" t="str">
            <v>ENTZHEIM</v>
          </cell>
          <cell r="F1000">
            <v>3</v>
          </cell>
          <cell r="G1000" t="str">
            <v>ZET04</v>
          </cell>
          <cell r="H1000" t="str">
            <v>STBG</v>
          </cell>
        </row>
        <row r="1001">
          <cell r="B1001" t="str">
            <v>BA0001</v>
          </cell>
          <cell r="C1001" t="str">
            <v>BARR</v>
          </cell>
          <cell r="D1001" t="str">
            <v>67124001</v>
          </cell>
          <cell r="E1001" t="str">
            <v>ENTZHEIM</v>
          </cell>
          <cell r="F1001">
            <v>3</v>
          </cell>
          <cell r="G1001" t="str">
            <v>ZET04</v>
          </cell>
          <cell r="H1001" t="str">
            <v>STBG</v>
          </cell>
        </row>
        <row r="1002">
          <cell r="B1002" t="str">
            <v>GD0014</v>
          </cell>
          <cell r="C1002" t="str">
            <v>MARCKOLSHEIM</v>
          </cell>
          <cell r="D1002" t="str">
            <v>68297001</v>
          </cell>
          <cell r="E1002" t="str">
            <v>BALE-MULHOUSE</v>
          </cell>
          <cell r="F1002">
            <v>2</v>
          </cell>
          <cell r="G1002" t="str">
            <v>ZET04</v>
          </cell>
          <cell r="H1002" t="str">
            <v>GRDF</v>
          </cell>
        </row>
        <row r="1003">
          <cell r="B1003" t="str">
            <v>GD0003</v>
          </cell>
          <cell r="C1003" t="str">
            <v>SOUFFLENHEIM</v>
          </cell>
          <cell r="D1003" t="str">
            <v>68297001</v>
          </cell>
          <cell r="E1003" t="str">
            <v>BALE-MULHOUSE</v>
          </cell>
          <cell r="F1003">
            <v>4</v>
          </cell>
          <cell r="G1003" t="str">
            <v>ZET04</v>
          </cell>
          <cell r="H1003" t="str">
            <v>GRDF</v>
          </cell>
        </row>
        <row r="1004">
          <cell r="B1004" t="str">
            <v>GD0065</v>
          </cell>
          <cell r="C1004" t="str">
            <v>VILLE</v>
          </cell>
          <cell r="D1004" t="str">
            <v>68297001</v>
          </cell>
          <cell r="E1004" t="str">
            <v>BALE-MULHOUSE</v>
          </cell>
          <cell r="F1004">
            <v>3</v>
          </cell>
          <cell r="G1004" t="str">
            <v>ZET04</v>
          </cell>
          <cell r="H1004" t="str">
            <v>GRDF</v>
          </cell>
        </row>
        <row r="1005">
          <cell r="B1005" t="str">
            <v>GD0002</v>
          </cell>
          <cell r="C1005" t="str">
            <v>SELTZ</v>
          </cell>
          <cell r="D1005" t="str">
            <v>68297001</v>
          </cell>
          <cell r="E1005" t="str">
            <v>BALE-MULHOUSE</v>
          </cell>
          <cell r="F1005">
            <v>6</v>
          </cell>
          <cell r="G1005" t="str">
            <v>ZET04</v>
          </cell>
          <cell r="H1005" t="str">
            <v>GRDF</v>
          </cell>
        </row>
        <row r="1006">
          <cell r="B1006" t="str">
            <v>GD0004</v>
          </cell>
          <cell r="C1006" t="str">
            <v>BISCHWILLER</v>
          </cell>
          <cell r="D1006" t="str">
            <v>68297001</v>
          </cell>
          <cell r="E1006" t="str">
            <v>BALE-MULHOUSE</v>
          </cell>
          <cell r="F1006">
            <v>6</v>
          </cell>
          <cell r="G1006" t="str">
            <v>ZET04</v>
          </cell>
          <cell r="H1006" t="str">
            <v>GRDF</v>
          </cell>
        </row>
        <row r="1007">
          <cell r="B1007" t="str">
            <v>GD0013</v>
          </cell>
          <cell r="C1007" t="str">
            <v>RHINAU</v>
          </cell>
          <cell r="D1007" t="str">
            <v>68297001</v>
          </cell>
          <cell r="E1007" t="str">
            <v>BALE-MULHOUSE</v>
          </cell>
          <cell r="F1007">
            <v>10</v>
          </cell>
          <cell r="G1007" t="str">
            <v>ZET04</v>
          </cell>
          <cell r="H1007" t="str">
            <v>GRDF</v>
          </cell>
        </row>
        <row r="1008">
          <cell r="B1008" t="str">
            <v>GD0009</v>
          </cell>
          <cell r="C1008" t="str">
            <v>BOUXWILLER</v>
          </cell>
          <cell r="D1008" t="str">
            <v>68297001</v>
          </cell>
          <cell r="E1008" t="str">
            <v>BALE-MULHOUSE</v>
          </cell>
          <cell r="F1008">
            <v>8</v>
          </cell>
          <cell r="G1008" t="str">
            <v>ZET04</v>
          </cell>
          <cell r="H1008" t="str">
            <v>GRDF</v>
          </cell>
        </row>
        <row r="1009">
          <cell r="B1009" t="str">
            <v>GD0015</v>
          </cell>
          <cell r="C1009" t="str">
            <v>SAINTE-CROIX-AUX-MINES</v>
          </cell>
          <cell r="D1009" t="str">
            <v>68297001</v>
          </cell>
          <cell r="E1009" t="str">
            <v>BALE-MULHOUSE</v>
          </cell>
          <cell r="F1009">
            <v>5</v>
          </cell>
          <cell r="G1009" t="str">
            <v>ZET04</v>
          </cell>
          <cell r="H1009" t="str">
            <v>GRDF</v>
          </cell>
        </row>
        <row r="1010">
          <cell r="B1010" t="str">
            <v>GD0010</v>
          </cell>
          <cell r="C1010" t="str">
            <v>DETTWILLER</v>
          </cell>
          <cell r="D1010" t="str">
            <v>68297001</v>
          </cell>
          <cell r="E1010" t="str">
            <v>BALE-MULHOUSE</v>
          </cell>
          <cell r="F1010">
            <v>5</v>
          </cell>
          <cell r="G1010" t="str">
            <v>ZET04</v>
          </cell>
          <cell r="H1010" t="str">
            <v>GRDF</v>
          </cell>
        </row>
        <row r="1011">
          <cell r="B1011" t="str">
            <v>GD0488</v>
          </cell>
          <cell r="C1011" t="str">
            <v>DIEMERINGEN</v>
          </cell>
          <cell r="D1011" t="str">
            <v>57039001</v>
          </cell>
          <cell r="E1011" t="str">
            <v>METZ-FRESCATY</v>
          </cell>
          <cell r="F1011">
            <v>3</v>
          </cell>
          <cell r="G1011" t="str">
            <v>ZET04</v>
          </cell>
          <cell r="H1011" t="str">
            <v>GRDF</v>
          </cell>
        </row>
        <row r="1012">
          <cell r="B1012" t="str">
            <v>GD0007</v>
          </cell>
          <cell r="C1012" t="str">
            <v>REICHSHOFFEN</v>
          </cell>
          <cell r="D1012" t="str">
            <v>68297001</v>
          </cell>
          <cell r="E1012" t="str">
            <v>BALE-MULHOUSE</v>
          </cell>
          <cell r="F1012">
            <v>4</v>
          </cell>
          <cell r="G1012" t="str">
            <v>ZET04</v>
          </cell>
          <cell r="H1012" t="str">
            <v>GRDF</v>
          </cell>
        </row>
        <row r="1013">
          <cell r="B1013" t="str">
            <v>GD0020</v>
          </cell>
          <cell r="C1013" t="str">
            <v>EBERSHEIM</v>
          </cell>
          <cell r="D1013" t="str">
            <v>68297001</v>
          </cell>
          <cell r="E1013" t="str">
            <v>BALE-MULHOUSE</v>
          </cell>
          <cell r="F1013">
            <v>2</v>
          </cell>
          <cell r="G1013" t="str">
            <v>ZET04</v>
          </cell>
          <cell r="H1013" t="str">
            <v>GRDF</v>
          </cell>
        </row>
        <row r="1014">
          <cell r="B1014" t="str">
            <v>GD0012</v>
          </cell>
          <cell r="C1014" t="str">
            <v>SAVERNE</v>
          </cell>
          <cell r="D1014" t="str">
            <v>68297001</v>
          </cell>
          <cell r="E1014" t="str">
            <v>BALE-MULHOUSE</v>
          </cell>
          <cell r="F1014">
            <v>6</v>
          </cell>
          <cell r="G1014" t="str">
            <v>ZET04</v>
          </cell>
          <cell r="H1014" t="str">
            <v>GRDF</v>
          </cell>
        </row>
        <row r="1015">
          <cell r="B1015" t="str">
            <v>GD0049</v>
          </cell>
          <cell r="C1015" t="str">
            <v>GERSTHEIM</v>
          </cell>
          <cell r="D1015" t="str">
            <v>68297001</v>
          </cell>
          <cell r="E1015" t="str">
            <v>BALE-MULHOUSE</v>
          </cell>
          <cell r="F1015">
            <v>3</v>
          </cell>
          <cell r="G1015" t="str">
            <v>ZET04</v>
          </cell>
          <cell r="H1015" t="str">
            <v>GRDF</v>
          </cell>
        </row>
        <row r="1016">
          <cell r="B1016" t="str">
            <v>GD0005</v>
          </cell>
          <cell r="C1016" t="str">
            <v>HAGUENAU</v>
          </cell>
          <cell r="D1016" t="str">
            <v>68297001</v>
          </cell>
          <cell r="E1016" t="str">
            <v>BALE-MULHOUSE</v>
          </cell>
          <cell r="F1016">
            <v>5</v>
          </cell>
          <cell r="G1016" t="str">
            <v>ZET04</v>
          </cell>
          <cell r="H1016" t="str">
            <v>GRDF</v>
          </cell>
        </row>
        <row r="1017">
          <cell r="B1017" t="str">
            <v>GD0489</v>
          </cell>
          <cell r="C1017" t="str">
            <v>SARRE-UNION</v>
          </cell>
          <cell r="D1017" t="str">
            <v>57039001</v>
          </cell>
          <cell r="E1017" t="str">
            <v>METZ-FRESCATY</v>
          </cell>
          <cell r="F1017">
            <v>7</v>
          </cell>
          <cell r="G1017" t="str">
            <v>ZET04</v>
          </cell>
          <cell r="H1017" t="str">
            <v>GRDF</v>
          </cell>
        </row>
        <row r="1018">
          <cell r="B1018" t="str">
            <v>GD0011</v>
          </cell>
          <cell r="C1018" t="str">
            <v>HOCHFELDEN</v>
          </cell>
          <cell r="D1018" t="str">
            <v>68297001</v>
          </cell>
          <cell r="E1018" t="str">
            <v>BALE-MULHOUSE</v>
          </cell>
          <cell r="F1018">
            <v>7</v>
          </cell>
          <cell r="G1018" t="str">
            <v>ZET04</v>
          </cell>
          <cell r="H1018" t="str">
            <v>GRDF</v>
          </cell>
        </row>
        <row r="1019">
          <cell r="B1019" t="str">
            <v>GD0008</v>
          </cell>
          <cell r="C1019" t="str">
            <v>INGWILLER</v>
          </cell>
          <cell r="D1019" t="str">
            <v>68297001</v>
          </cell>
          <cell r="E1019" t="str">
            <v>BALE-MULHOUSE</v>
          </cell>
          <cell r="F1019">
            <v>2</v>
          </cell>
          <cell r="G1019" t="str">
            <v>ZET04</v>
          </cell>
          <cell r="H1019" t="str">
            <v>GRDF</v>
          </cell>
        </row>
        <row r="1020">
          <cell r="B1020" t="str">
            <v>GD0050</v>
          </cell>
          <cell r="C1020" t="str">
            <v>LAUTERBOURG</v>
          </cell>
          <cell r="D1020" t="str">
            <v>68297001</v>
          </cell>
          <cell r="E1020" t="str">
            <v>BALE-MULHOUSE</v>
          </cell>
          <cell r="F1020">
            <v>7</v>
          </cell>
          <cell r="G1020" t="str">
            <v>ZET04</v>
          </cell>
          <cell r="H1020" t="str">
            <v>GRDF</v>
          </cell>
        </row>
        <row r="1021">
          <cell r="B1021" t="str">
            <v>GD0006</v>
          </cell>
          <cell r="C1021" t="str">
            <v>MERTZWILLER</v>
          </cell>
          <cell r="D1021" t="str">
            <v>68297001</v>
          </cell>
          <cell r="E1021" t="str">
            <v>BALE-MULHOUSE</v>
          </cell>
          <cell r="F1021">
            <v>6</v>
          </cell>
          <cell r="G1021" t="str">
            <v>ZET04</v>
          </cell>
          <cell r="H1021" t="str">
            <v>GRDF</v>
          </cell>
        </row>
        <row r="1022">
          <cell r="B1022" t="str">
            <v>GD0001</v>
          </cell>
          <cell r="C1022" t="str">
            <v>WISSEMBOURG</v>
          </cell>
          <cell r="D1022" t="str">
            <v>68297001</v>
          </cell>
          <cell r="E1022" t="str">
            <v>BALE-MULHOUSE</v>
          </cell>
          <cell r="F1022">
            <v>5</v>
          </cell>
          <cell r="G1022" t="str">
            <v>ZET04</v>
          </cell>
          <cell r="H1022" t="str">
            <v>GRDF</v>
          </cell>
        </row>
        <row r="1023">
          <cell r="B1023" t="str">
            <v>GD0027</v>
          </cell>
          <cell r="C1023" t="str">
            <v>ALTKIRCH</v>
          </cell>
          <cell r="D1023" t="str">
            <v>68297001</v>
          </cell>
          <cell r="E1023" t="str">
            <v>BALE-MULHOUSE</v>
          </cell>
          <cell r="F1023">
            <v>9</v>
          </cell>
          <cell r="G1023" t="str">
            <v>ZET04</v>
          </cell>
          <cell r="H1023" t="str">
            <v>GRDF</v>
          </cell>
        </row>
        <row r="1024">
          <cell r="B1024" t="str">
            <v>GD0021</v>
          </cell>
          <cell r="C1024" t="str">
            <v>ANDOLSHEIM</v>
          </cell>
          <cell r="D1024" t="str">
            <v>68297001</v>
          </cell>
          <cell r="E1024" t="str">
            <v>BALE-MULHOUSE</v>
          </cell>
          <cell r="F1024">
            <v>5</v>
          </cell>
          <cell r="G1024" t="str">
            <v>ZET04</v>
          </cell>
          <cell r="H1024" t="str">
            <v>GRDF</v>
          </cell>
        </row>
        <row r="1025">
          <cell r="B1025" t="str">
            <v>GD0068</v>
          </cell>
          <cell r="C1025" t="str">
            <v>THANN</v>
          </cell>
          <cell r="D1025" t="str">
            <v>68297001</v>
          </cell>
          <cell r="E1025" t="str">
            <v>BALE-MULHOUSE</v>
          </cell>
          <cell r="F1025">
            <v>4</v>
          </cell>
          <cell r="G1025" t="str">
            <v>ZET04</v>
          </cell>
          <cell r="H1025" t="str">
            <v>GRDF</v>
          </cell>
        </row>
        <row r="1026">
          <cell r="B1026" t="str">
            <v>GD0025</v>
          </cell>
          <cell r="C1026" t="str">
            <v>MULHOUSE</v>
          </cell>
          <cell r="D1026" t="str">
            <v>68297001</v>
          </cell>
          <cell r="E1026" t="str">
            <v>BALE-MULHOUSE</v>
          </cell>
          <cell r="F1026">
            <v>4</v>
          </cell>
          <cell r="G1026" t="str">
            <v>ZET04</v>
          </cell>
          <cell r="H1026" t="str">
            <v>GRDF</v>
          </cell>
        </row>
        <row r="1027">
          <cell r="B1027" t="str">
            <v>GD0016</v>
          </cell>
          <cell r="C1027" t="str">
            <v>FESSENHEIM</v>
          </cell>
          <cell r="D1027" t="str">
            <v>68297001</v>
          </cell>
          <cell r="E1027" t="str">
            <v>BALE-MULHOUSE</v>
          </cell>
          <cell r="F1027">
            <v>3</v>
          </cell>
          <cell r="G1027" t="str">
            <v>ZET04</v>
          </cell>
          <cell r="H1027" t="str">
            <v>GRDF</v>
          </cell>
        </row>
        <row r="1028">
          <cell r="B1028" t="str">
            <v>GD0066</v>
          </cell>
          <cell r="C1028" t="str">
            <v>BARTENHEIM</v>
          </cell>
          <cell r="D1028" t="str">
            <v>68297001</v>
          </cell>
          <cell r="E1028" t="str">
            <v>BALE-MULHOUSE</v>
          </cell>
          <cell r="F1028">
            <v>4</v>
          </cell>
          <cell r="G1028" t="str">
            <v>ZET04</v>
          </cell>
          <cell r="H1028" t="str">
            <v>GRDF</v>
          </cell>
        </row>
        <row r="1029">
          <cell r="B1029" t="str">
            <v>GD0018</v>
          </cell>
          <cell r="C1029" t="str">
            <v>RIBEAUVILLE</v>
          </cell>
          <cell r="D1029" t="str">
            <v>68297001</v>
          </cell>
          <cell r="E1029" t="str">
            <v>BALE-MULHOUSE</v>
          </cell>
          <cell r="F1029">
            <v>10</v>
          </cell>
          <cell r="G1029" t="str">
            <v>ZET04</v>
          </cell>
          <cell r="H1029" t="str">
            <v>GRDF</v>
          </cell>
        </row>
        <row r="1030">
          <cell r="B1030" t="str">
            <v>GW0001</v>
          </cell>
          <cell r="C1030" t="str">
            <v>GUEBWILLER</v>
          </cell>
          <cell r="D1030" t="str">
            <v>68205001</v>
          </cell>
          <cell r="E1030" t="str">
            <v>COLMAR-MEYENHEIM</v>
          </cell>
          <cell r="F1030">
            <v>3</v>
          </cell>
          <cell r="G1030" t="str">
            <v>ZET04</v>
          </cell>
          <cell r="H1030" t="str">
            <v>GBWR</v>
          </cell>
        </row>
        <row r="1031">
          <cell r="B1031" t="str">
            <v>CR0001</v>
          </cell>
          <cell r="C1031" t="str">
            <v>COLMAR</v>
          </cell>
          <cell r="D1031" t="str">
            <v>68205001</v>
          </cell>
          <cell r="E1031" t="str">
            <v>COLMAR-MEYENHEIM</v>
          </cell>
          <cell r="F1031">
            <v>3</v>
          </cell>
          <cell r="G1031" t="str">
            <v>ZET04</v>
          </cell>
          <cell r="H1031" t="str">
            <v>CLMR</v>
          </cell>
        </row>
        <row r="1032">
          <cell r="B1032" t="str">
            <v>GD0046</v>
          </cell>
          <cell r="C1032" t="str">
            <v>ROPPENTZWILLER</v>
          </cell>
          <cell r="D1032" t="str">
            <v>68297001</v>
          </cell>
          <cell r="E1032" t="str">
            <v>BALE-MULHOUSE</v>
          </cell>
          <cell r="F1032">
            <v>0</v>
          </cell>
          <cell r="G1032" t="str">
            <v>ZET04</v>
          </cell>
          <cell r="H1032" t="str">
            <v>GRDF</v>
          </cell>
        </row>
        <row r="1033">
          <cell r="B1033" t="str">
            <v>GD0023</v>
          </cell>
          <cell r="C1033" t="str">
            <v>MUNSTER</v>
          </cell>
          <cell r="D1033" t="str">
            <v>68297001</v>
          </cell>
          <cell r="E1033" t="str">
            <v>BALE-MULHOUSE</v>
          </cell>
          <cell r="F1033">
            <v>9</v>
          </cell>
          <cell r="G1033" t="str">
            <v>ZET04</v>
          </cell>
          <cell r="H1033" t="str">
            <v>GRDF</v>
          </cell>
        </row>
        <row r="1034">
          <cell r="B1034" t="str">
            <v>GD0067</v>
          </cell>
          <cell r="C1034" t="str">
            <v>BURNHAUPT</v>
          </cell>
          <cell r="D1034" t="str">
            <v>68297001</v>
          </cell>
          <cell r="E1034" t="str">
            <v>BALE-MULHOUSE</v>
          </cell>
          <cell r="F1034">
            <v>4</v>
          </cell>
          <cell r="G1034" t="str">
            <v>ZET04</v>
          </cell>
          <cell r="H1034" t="str">
            <v>GRDF</v>
          </cell>
        </row>
        <row r="1035">
          <cell r="B1035" t="str">
            <v>GD0028</v>
          </cell>
          <cell r="C1035" t="str">
            <v>DANNEMARIE</v>
          </cell>
          <cell r="D1035" t="str">
            <v>68297001</v>
          </cell>
          <cell r="E1035" t="str">
            <v>BALE-MULHOUSE</v>
          </cell>
          <cell r="F1035">
            <v>7</v>
          </cell>
          <cell r="G1035" t="str">
            <v>ZET04</v>
          </cell>
          <cell r="H1035" t="str">
            <v>GRDF</v>
          </cell>
        </row>
        <row r="1036">
          <cell r="B1036" t="str">
            <v>GD0024</v>
          </cell>
          <cell r="C1036" t="str">
            <v>ROUFFACH</v>
          </cell>
          <cell r="D1036" t="str">
            <v>68297001</v>
          </cell>
          <cell r="E1036" t="str">
            <v>BALE-MULHOUSE</v>
          </cell>
          <cell r="F1036">
            <v>5</v>
          </cell>
          <cell r="G1036" t="str">
            <v>ZET04</v>
          </cell>
          <cell r="H1036" t="str">
            <v>GRDF</v>
          </cell>
        </row>
        <row r="1037">
          <cell r="B1037" t="str">
            <v>AZ0004</v>
          </cell>
          <cell r="C1037" t="str">
            <v>EMLINGEN</v>
          </cell>
          <cell r="D1037" t="str">
            <v>68297001</v>
          </cell>
          <cell r="E1037" t="str">
            <v>BALE-MULHOUSE</v>
          </cell>
          <cell r="F1037">
            <v>9</v>
          </cell>
          <cell r="G1037" t="str">
            <v>ZET04</v>
          </cell>
          <cell r="H1037" t="str">
            <v>GRDF</v>
          </cell>
        </row>
        <row r="1038">
          <cell r="B1038" t="str">
            <v>HN0001</v>
          </cell>
          <cell r="C1038" t="str">
            <v>HUNINGUE / SAINT LOUIS</v>
          </cell>
          <cell r="D1038" t="str">
            <v>68297001</v>
          </cell>
          <cell r="E1038" t="str">
            <v>BALE-MULHOUSE</v>
          </cell>
          <cell r="F1038">
            <v>5</v>
          </cell>
          <cell r="G1038" t="str">
            <v>ZET04</v>
          </cell>
          <cell r="H1038" t="str">
            <v>HUNG</v>
          </cell>
        </row>
        <row r="1039">
          <cell r="B1039" t="str">
            <v>GD0026</v>
          </cell>
          <cell r="C1039" t="str">
            <v>HOMBOURG</v>
          </cell>
          <cell r="D1039" t="str">
            <v>68297001</v>
          </cell>
          <cell r="E1039" t="str">
            <v>BALE-MULHOUSE</v>
          </cell>
          <cell r="F1039">
            <v>3</v>
          </cell>
          <cell r="G1039" t="str">
            <v>ZET04</v>
          </cell>
          <cell r="H1039" t="str">
            <v>GRDF</v>
          </cell>
        </row>
        <row r="1040">
          <cell r="B1040" t="str">
            <v>GW0002</v>
          </cell>
          <cell r="C1040" t="str">
            <v>MEYENHEIM</v>
          </cell>
          <cell r="D1040" t="str">
            <v>68205001</v>
          </cell>
          <cell r="E1040" t="str">
            <v>COLMAR-MEYENHEIM</v>
          </cell>
          <cell r="F1040">
            <v>4</v>
          </cell>
          <cell r="G1040" t="str">
            <v>ZET04</v>
          </cell>
          <cell r="H1040" t="str">
            <v>GRDF</v>
          </cell>
        </row>
        <row r="1041">
          <cell r="B1041" t="str">
            <v>GW0003</v>
          </cell>
          <cell r="C1041" t="str">
            <v>Niederentzen, Oberentzen</v>
          </cell>
          <cell r="D1041" t="str">
            <v>68297001</v>
          </cell>
          <cell r="E1041" t="str">
            <v>BALE-MULHOUSE</v>
          </cell>
          <cell r="F1041">
            <v>2</v>
          </cell>
          <cell r="G1041" t="str">
            <v>ZET04</v>
          </cell>
          <cell r="H1041" t="str">
            <v>GRDF</v>
          </cell>
        </row>
        <row r="1042">
          <cell r="B1042" t="str">
            <v>GD0019</v>
          </cell>
          <cell r="C1042" t="str">
            <v>SAINT-HIPPOLYTE</v>
          </cell>
          <cell r="D1042" t="str">
            <v>68297001</v>
          </cell>
          <cell r="E1042" t="str">
            <v>BALE-MULHOUSE</v>
          </cell>
          <cell r="F1042">
            <v>8</v>
          </cell>
          <cell r="G1042" t="str">
            <v>ZET04</v>
          </cell>
          <cell r="H1042" t="str">
            <v>GRDF</v>
          </cell>
        </row>
        <row r="1043">
          <cell r="B1043" t="str">
            <v>GD0017</v>
          </cell>
          <cell r="C1043" t="str">
            <v>SAINTE-MARIE-AUX-MINES</v>
          </cell>
          <cell r="D1043" t="str">
            <v>68297001</v>
          </cell>
          <cell r="E1043" t="str">
            <v>BALE-MULHOUSE</v>
          </cell>
          <cell r="F1043">
            <v>8</v>
          </cell>
          <cell r="G1043" t="str">
            <v>ZET04</v>
          </cell>
          <cell r="H1043" t="str">
            <v>GRDF</v>
          </cell>
        </row>
        <row r="1044">
          <cell r="B1044" t="str">
            <v>AZ0001</v>
          </cell>
          <cell r="C1044" t="str">
            <v>SCHWEIGHOUSE-THANN</v>
          </cell>
          <cell r="D1044" t="str">
            <v>68297001</v>
          </cell>
          <cell r="E1044" t="str">
            <v>BALE-MULHOUSE</v>
          </cell>
          <cell r="F1044">
            <v>4</v>
          </cell>
          <cell r="G1044" t="str">
            <v>ZET04</v>
          </cell>
          <cell r="H1044" t="str">
            <v>GRDF</v>
          </cell>
        </row>
        <row r="1045">
          <cell r="B1045" t="str">
            <v>GD0022</v>
          </cell>
          <cell r="C1045" t="str">
            <v>WIHR-AU-VAL</v>
          </cell>
          <cell r="D1045" t="str">
            <v>68297001</v>
          </cell>
          <cell r="E1045" t="str">
            <v>BALE-MULHOUSE</v>
          </cell>
          <cell r="F1045">
            <v>8</v>
          </cell>
          <cell r="G1045" t="str">
            <v>ZET04</v>
          </cell>
          <cell r="H1045" t="str">
            <v>GRDF</v>
          </cell>
        </row>
        <row r="1046">
          <cell r="B1046" t="str">
            <v>GD0070</v>
          </cell>
          <cell r="C1046" t="str">
            <v>WITTELSHEIM</v>
          </cell>
          <cell r="D1046" t="str">
            <v>68297001</v>
          </cell>
          <cell r="E1046" t="str">
            <v>BALE-MULHOUSE</v>
          </cell>
          <cell r="F1046">
            <v>3</v>
          </cell>
          <cell r="G1046" t="str">
            <v>ZET04</v>
          </cell>
          <cell r="H1046" t="str">
            <v>GRDF</v>
          </cell>
        </row>
        <row r="1047">
          <cell r="B1047" t="str">
            <v>GD0145</v>
          </cell>
          <cell r="C1047" t="str">
            <v>AMPUIS</v>
          </cell>
          <cell r="D1047" t="str">
            <v>69029001</v>
          </cell>
          <cell r="E1047" t="str">
            <v>LYON-BRON</v>
          </cell>
          <cell r="F1047">
            <v>1</v>
          </cell>
          <cell r="G1047" t="str">
            <v>ZET04</v>
          </cell>
          <cell r="H1047" t="str">
            <v>GRDF</v>
          </cell>
        </row>
        <row r="1048">
          <cell r="B1048" t="str">
            <v>GD0155</v>
          </cell>
          <cell r="C1048" t="str">
            <v>BEAUJEU</v>
          </cell>
          <cell r="D1048" t="str">
            <v>42005001</v>
          </cell>
          <cell r="E1048" t="str">
            <v>ST-ETIENNE-BOUTHEON</v>
          </cell>
          <cell r="F1048">
            <v>0</v>
          </cell>
          <cell r="G1048" t="str">
            <v>ZET04</v>
          </cell>
          <cell r="H1048" t="str">
            <v>GRDF</v>
          </cell>
        </row>
        <row r="1049">
          <cell r="B1049" t="str">
            <v>GD0146</v>
          </cell>
          <cell r="C1049" t="str">
            <v>CONDRIEU</v>
          </cell>
          <cell r="D1049" t="str">
            <v>69029001</v>
          </cell>
          <cell r="E1049" t="str">
            <v>LYON-BRON</v>
          </cell>
          <cell r="F1049">
            <v>10</v>
          </cell>
          <cell r="G1049" t="str">
            <v>ZET04</v>
          </cell>
          <cell r="H1049" t="str">
            <v>GRDF</v>
          </cell>
        </row>
        <row r="1050">
          <cell r="B1050" t="str">
            <v>GD0156</v>
          </cell>
          <cell r="C1050" t="str">
            <v>TARARE</v>
          </cell>
          <cell r="D1050" t="str">
            <v>42005001</v>
          </cell>
          <cell r="E1050" t="str">
            <v>ST-ETIENNE-BOUTHEON</v>
          </cell>
          <cell r="F1050">
            <v>4</v>
          </cell>
          <cell r="G1050" t="str">
            <v>ZET04</v>
          </cell>
          <cell r="H1050" t="str">
            <v>GRDF</v>
          </cell>
        </row>
        <row r="1051">
          <cell r="B1051" t="str">
            <v>GD0162</v>
          </cell>
          <cell r="C1051" t="str">
            <v>JONAGE</v>
          </cell>
          <cell r="D1051" t="str">
            <v>69029001</v>
          </cell>
          <cell r="E1051" t="str">
            <v>LYON-BRON</v>
          </cell>
          <cell r="F1051">
            <v>2</v>
          </cell>
          <cell r="G1051" t="str">
            <v>ZET04</v>
          </cell>
          <cell r="H1051" t="str">
            <v>GRDF</v>
          </cell>
        </row>
        <row r="1052">
          <cell r="B1052" t="str">
            <v>GD0141</v>
          </cell>
          <cell r="C1052" t="str">
            <v>PUSIGNAN</v>
          </cell>
          <cell r="D1052" t="str">
            <v>69029001</v>
          </cell>
          <cell r="E1052" t="str">
            <v>LYON-BRON</v>
          </cell>
          <cell r="F1052">
            <v>2</v>
          </cell>
          <cell r="G1052" t="str">
            <v>ZET04</v>
          </cell>
          <cell r="H1052" t="str">
            <v>GRDF</v>
          </cell>
        </row>
        <row r="1053">
          <cell r="B1053" t="str">
            <v>GD0139</v>
          </cell>
          <cell r="C1053" t="str">
            <v>COLOMBIER-SAUGNIEU</v>
          </cell>
          <cell r="D1053" t="str">
            <v>69029001</v>
          </cell>
          <cell r="E1053" t="str">
            <v>LYON-BRON</v>
          </cell>
          <cell r="F1053">
            <v>3</v>
          </cell>
          <cell r="G1053" t="str">
            <v>ZET04</v>
          </cell>
          <cell r="H1053" t="str">
            <v>GRDF</v>
          </cell>
        </row>
        <row r="1054">
          <cell r="B1054" t="str">
            <v>GD0051</v>
          </cell>
          <cell r="C1054" t="str">
            <v>GRAY</v>
          </cell>
          <cell r="D1054" t="str">
            <v>25056001</v>
          </cell>
          <cell r="E1054" t="str">
            <v>BESANCON</v>
          </cell>
          <cell r="F1054">
            <v>10</v>
          </cell>
          <cell r="G1054" t="str">
            <v>ZET04</v>
          </cell>
          <cell r="H1054" t="str">
            <v>GRDF</v>
          </cell>
        </row>
        <row r="1055">
          <cell r="B1055" t="str">
            <v>GD0041</v>
          </cell>
          <cell r="C1055" t="str">
            <v>LUXEUIL-LES-BAINS</v>
          </cell>
          <cell r="D1055" t="str">
            <v>70473001</v>
          </cell>
          <cell r="E1055" t="str">
            <v>LUXEUIL</v>
          </cell>
          <cell r="F1055">
            <v>7</v>
          </cell>
          <cell r="G1055" t="str">
            <v>ZET04</v>
          </cell>
          <cell r="H1055" t="str">
            <v>GRDF</v>
          </cell>
        </row>
        <row r="1056">
          <cell r="B1056" t="str">
            <v>GD0033</v>
          </cell>
          <cell r="C1056" t="str">
            <v>CHAGEY</v>
          </cell>
          <cell r="D1056" t="str">
            <v>70473001</v>
          </cell>
          <cell r="E1056" t="str">
            <v>LUXEUIL</v>
          </cell>
          <cell r="F1056">
            <v>0</v>
          </cell>
          <cell r="G1056" t="str">
            <v>ZET04</v>
          </cell>
          <cell r="H1056" t="str">
            <v>GRDF</v>
          </cell>
        </row>
        <row r="1057">
          <cell r="B1057" t="str">
            <v>GD0045</v>
          </cell>
          <cell r="C1057" t="str">
            <v>CONFLANS-SUR-LANTERNE</v>
          </cell>
          <cell r="D1057" t="str">
            <v>70473001</v>
          </cell>
          <cell r="E1057" t="str">
            <v>LUXEUIL</v>
          </cell>
          <cell r="F1057">
            <v>0</v>
          </cell>
          <cell r="G1057" t="str">
            <v>ZET04</v>
          </cell>
          <cell r="H1057" t="str">
            <v>GRDF</v>
          </cell>
        </row>
        <row r="1058">
          <cell r="B1058" t="str">
            <v>GD0043</v>
          </cell>
          <cell r="C1058" t="str">
            <v>SAINT-LOUP-SUR-SEMOUSE</v>
          </cell>
          <cell r="D1058" t="str">
            <v>70473001</v>
          </cell>
          <cell r="E1058" t="str">
            <v>LUXEUIL</v>
          </cell>
          <cell r="F1058">
            <v>10</v>
          </cell>
          <cell r="G1058" t="str">
            <v>ZET04</v>
          </cell>
          <cell r="H1058" t="str">
            <v>GRDF</v>
          </cell>
        </row>
        <row r="1059">
          <cell r="B1059" t="str">
            <v>GD0036</v>
          </cell>
          <cell r="C1059" t="str">
            <v>LURE</v>
          </cell>
          <cell r="D1059" t="str">
            <v>70473001</v>
          </cell>
          <cell r="E1059" t="str">
            <v>LUXEUIL</v>
          </cell>
          <cell r="F1059">
            <v>10</v>
          </cell>
          <cell r="G1059" t="str">
            <v>ZET04</v>
          </cell>
          <cell r="H1059" t="str">
            <v>GRDF</v>
          </cell>
        </row>
        <row r="1060">
          <cell r="B1060" t="str">
            <v>GD0037</v>
          </cell>
          <cell r="C1060" t="str">
            <v>VESOUL</v>
          </cell>
          <cell r="D1060" t="str">
            <v>70473001</v>
          </cell>
          <cell r="E1060" t="str">
            <v>LUXEUIL</v>
          </cell>
          <cell r="F1060">
            <v>4</v>
          </cell>
          <cell r="G1060" t="str">
            <v>ZET04</v>
          </cell>
          <cell r="H1060" t="str">
            <v>GRDF</v>
          </cell>
        </row>
        <row r="1061">
          <cell r="B1061" t="str">
            <v>GD0042</v>
          </cell>
          <cell r="C1061" t="str">
            <v>FONTAINE-LES-LUXEUIL</v>
          </cell>
          <cell r="D1061" t="str">
            <v>70473001</v>
          </cell>
          <cell r="E1061" t="str">
            <v>LUXEUIL</v>
          </cell>
          <cell r="F1061">
            <v>6</v>
          </cell>
          <cell r="G1061" t="str">
            <v>ZET04</v>
          </cell>
          <cell r="H1061" t="str">
            <v>GRDF</v>
          </cell>
        </row>
        <row r="1062">
          <cell r="B1062" t="str">
            <v>GD0040</v>
          </cell>
          <cell r="C1062" t="str">
            <v>FOUGEROLLES</v>
          </cell>
          <cell r="D1062" t="str">
            <v>70473001</v>
          </cell>
          <cell r="E1062" t="str">
            <v>LUXEUIL</v>
          </cell>
          <cell r="F1062">
            <v>9</v>
          </cell>
          <cell r="G1062" t="str">
            <v>ZET04</v>
          </cell>
          <cell r="H1062" t="str">
            <v>GRDF</v>
          </cell>
        </row>
        <row r="1063">
          <cell r="B1063" t="str">
            <v>GD0492</v>
          </cell>
          <cell r="C1063" t="str">
            <v>DARNEY</v>
          </cell>
          <cell r="D1063" t="str">
            <v>57039001</v>
          </cell>
          <cell r="E1063" t="str">
            <v>METZ-FRESCATY</v>
          </cell>
          <cell r="F1063">
            <v>0</v>
          </cell>
          <cell r="G1063" t="str">
            <v>ZET04</v>
          </cell>
          <cell r="H1063" t="str">
            <v>GRDF</v>
          </cell>
        </row>
        <row r="1064">
          <cell r="B1064" t="str">
            <v>GD0038</v>
          </cell>
          <cell r="C1064" t="str">
            <v>PORT-SUR-SAONE</v>
          </cell>
          <cell r="D1064" t="str">
            <v>70473001</v>
          </cell>
          <cell r="E1064" t="str">
            <v>LUXEUIL</v>
          </cell>
          <cell r="F1064">
            <v>6</v>
          </cell>
          <cell r="G1064" t="str">
            <v>ZET04</v>
          </cell>
          <cell r="H1064" t="str">
            <v>GRDF</v>
          </cell>
        </row>
        <row r="1065">
          <cell r="B1065" t="str">
            <v>GD0044</v>
          </cell>
          <cell r="C1065" t="str">
            <v>VAUVILLERS</v>
          </cell>
          <cell r="D1065" t="str">
            <v>70473001</v>
          </cell>
          <cell r="E1065" t="str">
            <v>LUXEUIL</v>
          </cell>
          <cell r="F1065">
            <v>0</v>
          </cell>
          <cell r="G1065" t="str">
            <v>ZET04</v>
          </cell>
          <cell r="H1065" t="str">
            <v>GRDF</v>
          </cell>
        </row>
        <row r="1066">
          <cell r="B1066" t="str">
            <v>GD0035</v>
          </cell>
          <cell r="C1066" t="str">
            <v>VILLERSEXEL</v>
          </cell>
          <cell r="D1066" t="str">
            <v>70473001</v>
          </cell>
          <cell r="E1066" t="str">
            <v>LUXEUIL</v>
          </cell>
          <cell r="F1066">
            <v>5</v>
          </cell>
          <cell r="G1066" t="str">
            <v>ZET04</v>
          </cell>
          <cell r="H1066" t="str">
            <v>GRDF</v>
          </cell>
        </row>
        <row r="1067">
          <cell r="B1067" t="str">
            <v>GD0211</v>
          </cell>
          <cell r="C1067" t="str">
            <v>GERGY</v>
          </cell>
          <cell r="D1067" t="str">
            <v>21473001</v>
          </cell>
          <cell r="E1067" t="str">
            <v>DIJON-LONGVIC</v>
          </cell>
          <cell r="F1067">
            <v>0</v>
          </cell>
          <cell r="G1067" t="str">
            <v>ZET04</v>
          </cell>
          <cell r="H1067" t="str">
            <v>GRDF</v>
          </cell>
        </row>
        <row r="1068">
          <cell r="B1068" t="str">
            <v>GD0209</v>
          </cell>
          <cell r="C1068" t="str">
            <v>CLUNY</v>
          </cell>
          <cell r="D1068" t="str">
            <v>21473001</v>
          </cell>
          <cell r="E1068" t="str">
            <v>DIJON-LONGVIC</v>
          </cell>
          <cell r="F1068">
            <v>10</v>
          </cell>
          <cell r="G1068" t="str">
            <v>ZET04</v>
          </cell>
          <cell r="H1068" t="str">
            <v>GRDF</v>
          </cell>
        </row>
        <row r="1069">
          <cell r="B1069" t="str">
            <v>GD0219</v>
          </cell>
          <cell r="C1069" t="str">
            <v>AUTUN</v>
          </cell>
          <cell r="D1069" t="str">
            <v>21473001</v>
          </cell>
          <cell r="E1069" t="str">
            <v>DIJON-LONGVIC</v>
          </cell>
          <cell r="F1069">
            <v>3</v>
          </cell>
          <cell r="G1069" t="str">
            <v>ZET04</v>
          </cell>
          <cell r="H1069" t="str">
            <v>GRDF</v>
          </cell>
        </row>
        <row r="1070">
          <cell r="B1070" t="str">
            <v>GD0220</v>
          </cell>
          <cell r="C1070" t="str">
            <v>EPINAC</v>
          </cell>
          <cell r="D1070" t="str">
            <v>21473001</v>
          </cell>
          <cell r="E1070" t="str">
            <v>DIJON-LONGVIC</v>
          </cell>
          <cell r="F1070">
            <v>2</v>
          </cell>
          <cell r="G1070" t="str">
            <v>ZET04</v>
          </cell>
          <cell r="H1070" t="str">
            <v>GRDF</v>
          </cell>
        </row>
        <row r="1071">
          <cell r="B1071" t="str">
            <v>GD0227</v>
          </cell>
          <cell r="C1071" t="str">
            <v>AZE</v>
          </cell>
          <cell r="D1071" t="str">
            <v>21473001</v>
          </cell>
          <cell r="E1071" t="str">
            <v>DIJON-LONGVIC</v>
          </cell>
          <cell r="F1071">
            <v>8</v>
          </cell>
          <cell r="G1071" t="str">
            <v>ZET04</v>
          </cell>
          <cell r="H1071" t="str">
            <v>GRDF</v>
          </cell>
        </row>
        <row r="1072">
          <cell r="B1072" t="str">
            <v>GD0203</v>
          </cell>
          <cell r="C1072" t="str">
            <v>LOUHANS</v>
          </cell>
          <cell r="D1072" t="str">
            <v>21473001</v>
          </cell>
          <cell r="E1072" t="str">
            <v>DIJON-LONGVIC</v>
          </cell>
          <cell r="F1072">
            <v>0</v>
          </cell>
          <cell r="G1072" t="str">
            <v>ZET04</v>
          </cell>
          <cell r="H1072" t="str">
            <v>GRDF</v>
          </cell>
        </row>
        <row r="1073">
          <cell r="B1073" t="str">
            <v>GD0226</v>
          </cell>
          <cell r="C1073" t="str">
            <v>CHAUFFAILLES</v>
          </cell>
          <cell r="D1073" t="str">
            <v>21473001</v>
          </cell>
          <cell r="E1073" t="str">
            <v>DIJON-LONGVIC</v>
          </cell>
          <cell r="F1073">
            <v>0</v>
          </cell>
          <cell r="G1073" t="str">
            <v>ZET04</v>
          </cell>
          <cell r="H1073" t="str">
            <v>GRDF</v>
          </cell>
        </row>
        <row r="1074">
          <cell r="B1074" t="str">
            <v>GD0218</v>
          </cell>
          <cell r="C1074" t="str">
            <v>LE CREUSOT</v>
          </cell>
          <cell r="D1074" t="str">
            <v>21473001</v>
          </cell>
          <cell r="E1074" t="str">
            <v>DIJON-LONGVIC</v>
          </cell>
          <cell r="F1074">
            <v>1</v>
          </cell>
          <cell r="G1074" t="str">
            <v>ZET04</v>
          </cell>
          <cell r="H1074" t="str">
            <v>GRDF</v>
          </cell>
        </row>
        <row r="1075">
          <cell r="B1075" t="str">
            <v>GD0198</v>
          </cell>
          <cell r="C1075" t="str">
            <v>VERDUN-SUR-LE-DOUBS</v>
          </cell>
          <cell r="D1075" t="str">
            <v>21473001</v>
          </cell>
          <cell r="E1075" t="str">
            <v>DIJON-LONGVIC</v>
          </cell>
          <cell r="F1075">
            <v>0</v>
          </cell>
          <cell r="G1075" t="str">
            <v>ZET04</v>
          </cell>
          <cell r="H1075" t="str">
            <v>GRDF</v>
          </cell>
        </row>
        <row r="1076">
          <cell r="B1076" t="str">
            <v>GD0217</v>
          </cell>
          <cell r="C1076" t="str">
            <v>BOURBON-LANCY</v>
          </cell>
          <cell r="D1076" t="str">
            <v>89295001</v>
          </cell>
          <cell r="E1076" t="str">
            <v>AUXERRE-PERRIGNY</v>
          </cell>
          <cell r="F1076">
            <v>4</v>
          </cell>
          <cell r="G1076" t="str">
            <v>ZET04</v>
          </cell>
          <cell r="H1076" t="str">
            <v>GRDF</v>
          </cell>
        </row>
        <row r="1077">
          <cell r="B1077" t="str">
            <v>GD0206</v>
          </cell>
          <cell r="C1077" t="str">
            <v>TOURNUS</v>
          </cell>
          <cell r="D1077" t="str">
            <v>21473001</v>
          </cell>
          <cell r="E1077" t="str">
            <v>DIJON-LONGVIC</v>
          </cell>
          <cell r="F1077">
            <v>10</v>
          </cell>
          <cell r="G1077" t="str">
            <v>ZET04</v>
          </cell>
          <cell r="H1077" t="str">
            <v>GRDF</v>
          </cell>
        </row>
        <row r="1078">
          <cell r="B1078" t="str">
            <v>GD0222</v>
          </cell>
          <cell r="C1078" t="str">
            <v>CHAROLLES</v>
          </cell>
          <cell r="D1078" t="str">
            <v>21473001</v>
          </cell>
          <cell r="E1078" t="str">
            <v>DIJON-LONGVIC</v>
          </cell>
          <cell r="F1078">
            <v>9</v>
          </cell>
          <cell r="G1078" t="str">
            <v>ZET04</v>
          </cell>
          <cell r="H1078" t="str">
            <v>GRDF</v>
          </cell>
        </row>
        <row r="1079">
          <cell r="B1079" t="str">
            <v>GD0221</v>
          </cell>
          <cell r="C1079" t="str">
            <v>GUEUGNON</v>
          </cell>
          <cell r="D1079" t="str">
            <v>21473001</v>
          </cell>
          <cell r="E1079" t="str">
            <v>DIJON-LONGVIC</v>
          </cell>
          <cell r="F1079">
            <v>1</v>
          </cell>
          <cell r="G1079" t="str">
            <v>ZET04</v>
          </cell>
          <cell r="H1079" t="str">
            <v>GRDF</v>
          </cell>
        </row>
        <row r="1080">
          <cell r="B1080" t="str">
            <v>GD0224</v>
          </cell>
          <cell r="C1080" t="str">
            <v>DIGOIN</v>
          </cell>
          <cell r="D1080" t="str">
            <v>21473001</v>
          </cell>
          <cell r="E1080" t="str">
            <v>DIJON-LONGVIC</v>
          </cell>
          <cell r="F1080">
            <v>2</v>
          </cell>
          <cell r="G1080" t="str">
            <v>ZET04</v>
          </cell>
          <cell r="H1080" t="str">
            <v>GRDF</v>
          </cell>
        </row>
        <row r="1081">
          <cell r="B1081" t="str">
            <v>GD0225</v>
          </cell>
          <cell r="C1081" t="str">
            <v>MARCIGNY</v>
          </cell>
          <cell r="D1081" t="str">
            <v>21473001</v>
          </cell>
          <cell r="E1081" t="str">
            <v>DIJON-LONGVIC</v>
          </cell>
          <cell r="F1081">
            <v>6</v>
          </cell>
          <cell r="G1081" t="str">
            <v>ZET04</v>
          </cell>
          <cell r="H1081" t="str">
            <v>GRDF</v>
          </cell>
        </row>
        <row r="1082">
          <cell r="B1082" t="str">
            <v>GD0231</v>
          </cell>
          <cell r="C1082" t="str">
            <v>MONTPONT-EN-BRESSE</v>
          </cell>
          <cell r="D1082" t="str">
            <v>21473001</v>
          </cell>
          <cell r="E1082" t="str">
            <v>DIJON-LONGVIC</v>
          </cell>
          <cell r="F1082">
            <v>0</v>
          </cell>
          <cell r="G1082" t="str">
            <v>ZET04</v>
          </cell>
          <cell r="H1082" t="str">
            <v>GRDF</v>
          </cell>
        </row>
        <row r="1083">
          <cell r="B1083" t="str">
            <v>GD0199</v>
          </cell>
          <cell r="C1083" t="str">
            <v>PALLEAU</v>
          </cell>
          <cell r="D1083" t="str">
            <v>21473001</v>
          </cell>
          <cell r="E1083" t="str">
            <v>DIJON-LONGVIC</v>
          </cell>
          <cell r="F1083">
            <v>2</v>
          </cell>
          <cell r="G1083" t="str">
            <v>ZET04</v>
          </cell>
          <cell r="H1083" t="str">
            <v>GRDF</v>
          </cell>
        </row>
        <row r="1084">
          <cell r="B1084" t="str">
            <v>GD0223</v>
          </cell>
          <cell r="C1084" t="str">
            <v>PARAY-LE-MONIAL</v>
          </cell>
          <cell r="D1084" t="str">
            <v>21473001</v>
          </cell>
          <cell r="E1084" t="str">
            <v>DIJON-LONGVIC</v>
          </cell>
          <cell r="F1084">
            <v>3</v>
          </cell>
          <cell r="G1084" t="str">
            <v>ZET04</v>
          </cell>
          <cell r="H1084" t="str">
            <v>GRDF</v>
          </cell>
        </row>
        <row r="1085">
          <cell r="B1085" t="str">
            <v>GD0228</v>
          </cell>
          <cell r="C1085" t="str">
            <v>SAINT-FIRMIN</v>
          </cell>
          <cell r="D1085" t="str">
            <v>21473001</v>
          </cell>
          <cell r="E1085" t="str">
            <v>DIJON-LONGVIC</v>
          </cell>
          <cell r="F1085">
            <v>1</v>
          </cell>
          <cell r="G1085" t="str">
            <v>ZET04</v>
          </cell>
          <cell r="H1085" t="str">
            <v>GRDF</v>
          </cell>
        </row>
        <row r="1086">
          <cell r="B1086" t="str">
            <v>GD0204</v>
          </cell>
          <cell r="C1086" t="str">
            <v>SAVIGNY-SUR-SEILLE</v>
          </cell>
          <cell r="D1086" t="str">
            <v>21473001</v>
          </cell>
          <cell r="E1086" t="str">
            <v>DIJON-LONGVIC</v>
          </cell>
          <cell r="F1086">
            <v>3</v>
          </cell>
          <cell r="G1086" t="str">
            <v>ZET04</v>
          </cell>
          <cell r="H1086" t="str">
            <v>GRDF</v>
          </cell>
        </row>
        <row r="1087">
          <cell r="B1087" t="str">
            <v>GD0856</v>
          </cell>
          <cell r="C1087" t="str">
            <v>LE MANS</v>
          </cell>
          <cell r="D1087" t="str">
            <v>37179001</v>
          </cell>
          <cell r="E1087" t="str">
            <v>TOURS</v>
          </cell>
          <cell r="F1087">
            <v>1</v>
          </cell>
          <cell r="G1087" t="str">
            <v>ZET04</v>
          </cell>
          <cell r="H1087" t="str">
            <v>GRDF</v>
          </cell>
        </row>
        <row r="1088">
          <cell r="B1088" t="str">
            <v>GD0836</v>
          </cell>
          <cell r="C1088" t="str">
            <v>FRESNAY-SUR-SARTHE</v>
          </cell>
          <cell r="D1088" t="str">
            <v>37179001</v>
          </cell>
          <cell r="E1088" t="str">
            <v>TOURS</v>
          </cell>
          <cell r="F1088">
            <v>10</v>
          </cell>
          <cell r="G1088" t="str">
            <v>ZET04</v>
          </cell>
          <cell r="H1088" t="str">
            <v>GRDF</v>
          </cell>
        </row>
        <row r="1089">
          <cell r="B1089" t="str">
            <v>GD0852</v>
          </cell>
          <cell r="C1089" t="str">
            <v>AUBIGNE-RACAN</v>
          </cell>
          <cell r="D1089" t="str">
            <v>37179001</v>
          </cell>
          <cell r="E1089" t="str">
            <v>TOURS</v>
          </cell>
          <cell r="F1089">
            <v>10</v>
          </cell>
          <cell r="G1089" t="str">
            <v>ZET04</v>
          </cell>
          <cell r="H1089" t="str">
            <v>GRDF</v>
          </cell>
        </row>
        <row r="1090">
          <cell r="B1090" t="str">
            <v>GD0827</v>
          </cell>
          <cell r="C1090" t="str">
            <v>PRECIGNE</v>
          </cell>
          <cell r="D1090" t="str">
            <v>37179001</v>
          </cell>
          <cell r="E1090" t="str">
            <v>TOURS</v>
          </cell>
          <cell r="F1090">
            <v>2</v>
          </cell>
          <cell r="G1090" t="str">
            <v>ZET04</v>
          </cell>
          <cell r="H1090" t="str">
            <v>GRDF</v>
          </cell>
        </row>
        <row r="1091">
          <cell r="B1091" t="str">
            <v>GD0841</v>
          </cell>
          <cell r="C1091" t="str">
            <v>BALLON</v>
          </cell>
          <cell r="D1091" t="str">
            <v>37179001</v>
          </cell>
          <cell r="E1091" t="str">
            <v>TOURS</v>
          </cell>
          <cell r="F1091">
            <v>1</v>
          </cell>
          <cell r="G1091" t="str">
            <v>ZET04</v>
          </cell>
          <cell r="H1091" t="str">
            <v>GRDF</v>
          </cell>
        </row>
        <row r="1092">
          <cell r="B1092" t="str">
            <v>GD0839</v>
          </cell>
          <cell r="C1092" t="str">
            <v>BEAUMONT-SUR-SARTHE</v>
          </cell>
          <cell r="D1092" t="str">
            <v>37179001</v>
          </cell>
          <cell r="E1092" t="str">
            <v>TOURS</v>
          </cell>
          <cell r="F1092">
            <v>10</v>
          </cell>
          <cell r="G1092" t="str">
            <v>ZET04</v>
          </cell>
          <cell r="H1092" t="str">
            <v>GRDF</v>
          </cell>
        </row>
        <row r="1093">
          <cell r="B1093" t="str">
            <v>GD0844</v>
          </cell>
          <cell r="C1093" t="str">
            <v>CONNERE</v>
          </cell>
          <cell r="D1093" t="str">
            <v>37179001</v>
          </cell>
          <cell r="E1093" t="str">
            <v>TOURS</v>
          </cell>
          <cell r="F1093">
            <v>3</v>
          </cell>
          <cell r="G1093" t="str">
            <v>ZET04</v>
          </cell>
          <cell r="H1093" t="str">
            <v>GRDF</v>
          </cell>
        </row>
        <row r="1094">
          <cell r="B1094" t="str">
            <v>GD0849</v>
          </cell>
          <cell r="C1094" t="str">
            <v>BESSE-SUR-BRAYE</v>
          </cell>
          <cell r="D1094" t="str">
            <v>37179001</v>
          </cell>
          <cell r="E1094" t="str">
            <v>TOURS</v>
          </cell>
          <cell r="F1094">
            <v>3</v>
          </cell>
          <cell r="G1094" t="str">
            <v>ZET04</v>
          </cell>
          <cell r="H1094" t="str">
            <v>GRDF</v>
          </cell>
        </row>
        <row r="1095">
          <cell r="B1095" t="str">
            <v>GD0846</v>
          </cell>
          <cell r="C1095" t="str">
            <v>LA FERTE-BERNARD</v>
          </cell>
          <cell r="D1095" t="str">
            <v>37179001</v>
          </cell>
          <cell r="E1095" t="str">
            <v>TOURS</v>
          </cell>
          <cell r="F1095">
            <v>4</v>
          </cell>
          <cell r="G1095" t="str">
            <v>ZET04</v>
          </cell>
          <cell r="H1095" t="str">
            <v>GRDF</v>
          </cell>
        </row>
        <row r="1096">
          <cell r="B1096" t="str">
            <v>GD0842</v>
          </cell>
          <cell r="C1096" t="str">
            <v>BONNETABLE</v>
          </cell>
          <cell r="D1096" t="str">
            <v>37179001</v>
          </cell>
          <cell r="E1096" t="str">
            <v>TOURS</v>
          </cell>
          <cell r="F1096">
            <v>10</v>
          </cell>
          <cell r="G1096" t="str">
            <v>ZET04</v>
          </cell>
          <cell r="H1096" t="str">
            <v>GRDF</v>
          </cell>
        </row>
        <row r="1097">
          <cell r="B1097" t="str">
            <v>GD0832</v>
          </cell>
          <cell r="C1097" t="str">
            <v>LOUE</v>
          </cell>
          <cell r="D1097" t="str">
            <v>37179001</v>
          </cell>
          <cell r="E1097" t="str">
            <v>TOURS</v>
          </cell>
          <cell r="F1097">
            <v>10</v>
          </cell>
          <cell r="G1097" t="str">
            <v>ZET04</v>
          </cell>
          <cell r="H1097" t="str">
            <v>GRDF</v>
          </cell>
        </row>
        <row r="1098">
          <cell r="B1098" t="str">
            <v>GD0857</v>
          </cell>
          <cell r="C1098" t="str">
            <v>CERANS-FOULLETOURTE</v>
          </cell>
          <cell r="D1098" t="str">
            <v>37179001</v>
          </cell>
          <cell r="E1098" t="str">
            <v>TOURS</v>
          </cell>
          <cell r="F1098">
            <v>2</v>
          </cell>
          <cell r="G1098" t="str">
            <v>ZET04</v>
          </cell>
          <cell r="H1098" t="str">
            <v>GRDF</v>
          </cell>
        </row>
        <row r="1099">
          <cell r="B1099" t="str">
            <v>GD0860</v>
          </cell>
          <cell r="C1099" t="str">
            <v>CHAMPAGNE</v>
          </cell>
          <cell r="D1099" t="str">
            <v>37179001</v>
          </cell>
          <cell r="E1099" t="str">
            <v>TOURS</v>
          </cell>
          <cell r="F1099">
            <v>4</v>
          </cell>
          <cell r="G1099" t="str">
            <v>ZET04</v>
          </cell>
          <cell r="H1099" t="str">
            <v>GRDF</v>
          </cell>
        </row>
        <row r="1100">
          <cell r="B1100" t="str">
            <v>GD0859</v>
          </cell>
          <cell r="C1100" t="str">
            <v>CHANGE</v>
          </cell>
          <cell r="D1100" t="str">
            <v>37179001</v>
          </cell>
          <cell r="E1100" t="str">
            <v>TOURS</v>
          </cell>
          <cell r="F1100">
            <v>1</v>
          </cell>
          <cell r="G1100" t="str">
            <v>ZET04</v>
          </cell>
          <cell r="H1100" t="str">
            <v>GRDF</v>
          </cell>
        </row>
        <row r="1101">
          <cell r="B1101" t="str">
            <v>GD0850</v>
          </cell>
          <cell r="C1101" t="str">
            <v>LA CHARTRE-SUR-LE-LOIR</v>
          </cell>
          <cell r="D1101" t="str">
            <v>37179001</v>
          </cell>
          <cell r="E1101" t="str">
            <v>TOURS</v>
          </cell>
          <cell r="F1101">
            <v>10</v>
          </cell>
          <cell r="G1101" t="str">
            <v>ZET04</v>
          </cell>
          <cell r="H1101" t="str">
            <v>GRDF</v>
          </cell>
        </row>
        <row r="1102">
          <cell r="B1102" t="str">
            <v>GD0851</v>
          </cell>
          <cell r="C1102" t="str">
            <v>CHATEAU-DU-LOIR</v>
          </cell>
          <cell r="D1102" t="str">
            <v>37179001</v>
          </cell>
          <cell r="E1102" t="str">
            <v>TOURS</v>
          </cell>
          <cell r="F1102">
            <v>7</v>
          </cell>
          <cell r="G1102" t="str">
            <v>ZET04</v>
          </cell>
          <cell r="H1102" t="str">
            <v>GRDF</v>
          </cell>
        </row>
        <row r="1103">
          <cell r="B1103" t="str">
            <v>GD0855</v>
          </cell>
          <cell r="C1103" t="str">
            <v>LA FLECHE</v>
          </cell>
          <cell r="D1103" t="str">
            <v>37179001</v>
          </cell>
          <cell r="E1103" t="str">
            <v>TOURS</v>
          </cell>
          <cell r="F1103">
            <v>4</v>
          </cell>
          <cell r="G1103" t="str">
            <v>ZET04</v>
          </cell>
          <cell r="H1103" t="str">
            <v>GRDF</v>
          </cell>
        </row>
        <row r="1104">
          <cell r="B1104" t="str">
            <v>GD0833</v>
          </cell>
          <cell r="C1104" t="str">
            <v>CONLIE</v>
          </cell>
          <cell r="D1104" t="str">
            <v>37179001</v>
          </cell>
          <cell r="E1104" t="str">
            <v>TOURS</v>
          </cell>
          <cell r="F1104">
            <v>8</v>
          </cell>
          <cell r="G1104" t="str">
            <v>ZET04</v>
          </cell>
          <cell r="H1104" t="str">
            <v>GRDF</v>
          </cell>
        </row>
        <row r="1105">
          <cell r="B1105" t="str">
            <v>GD0828</v>
          </cell>
          <cell r="C1105" t="str">
            <v>SABLE-SUR-SARTHE</v>
          </cell>
          <cell r="D1105" t="str">
            <v>37179001</v>
          </cell>
          <cell r="E1105" t="str">
            <v>TOURS</v>
          </cell>
          <cell r="F1105">
            <v>3</v>
          </cell>
          <cell r="G1105" t="str">
            <v>ZET04</v>
          </cell>
          <cell r="H1105" t="str">
            <v>GRDF</v>
          </cell>
        </row>
        <row r="1106">
          <cell r="B1106" t="str">
            <v>GD0835</v>
          </cell>
          <cell r="C1106" t="str">
            <v>FYE</v>
          </cell>
          <cell r="D1106" t="str">
            <v>37179001</v>
          </cell>
          <cell r="E1106" t="str">
            <v>TOURS</v>
          </cell>
          <cell r="F1106">
            <v>5</v>
          </cell>
          <cell r="G1106" t="str">
            <v>ZET04</v>
          </cell>
          <cell r="H1106" t="str">
            <v>GRDF</v>
          </cell>
        </row>
        <row r="1107">
          <cell r="B1107" t="str">
            <v>GD0854</v>
          </cell>
          <cell r="C1107" t="str">
            <v>LUCHE-PRINGE</v>
          </cell>
          <cell r="D1107" t="str">
            <v>37179001</v>
          </cell>
          <cell r="E1107" t="str">
            <v>TOURS</v>
          </cell>
          <cell r="F1107">
            <v>1</v>
          </cell>
          <cell r="G1107" t="str">
            <v>ZET04</v>
          </cell>
          <cell r="H1107" t="str">
            <v>GRDF</v>
          </cell>
        </row>
        <row r="1108">
          <cell r="B1108" t="str">
            <v>GD0853</v>
          </cell>
          <cell r="C1108" t="str">
            <v>LE LUDE</v>
          </cell>
          <cell r="D1108" t="str">
            <v>37179001</v>
          </cell>
          <cell r="E1108" t="str">
            <v>TOURS</v>
          </cell>
          <cell r="F1108">
            <v>3</v>
          </cell>
          <cell r="G1108" t="str">
            <v>ZET04</v>
          </cell>
          <cell r="H1108" t="str">
            <v>GRDF</v>
          </cell>
        </row>
        <row r="1109">
          <cell r="B1109" t="str">
            <v>GD0837</v>
          </cell>
          <cell r="C1109" t="str">
            <v>MAMERS</v>
          </cell>
          <cell r="D1109" t="str">
            <v>37179001</v>
          </cell>
          <cell r="E1109" t="str">
            <v>TOURS</v>
          </cell>
          <cell r="F1109">
            <v>8</v>
          </cell>
          <cell r="G1109" t="str">
            <v>ZET04</v>
          </cell>
          <cell r="H1109" t="str">
            <v>GRDF</v>
          </cell>
        </row>
        <row r="1110">
          <cell r="B1110" t="str">
            <v>GD0838</v>
          </cell>
          <cell r="C1110" t="str">
            <v>MAROLLES-LES-BRAULTS</v>
          </cell>
          <cell r="D1110" t="str">
            <v>37179001</v>
          </cell>
          <cell r="E1110" t="str">
            <v>TOURS</v>
          </cell>
          <cell r="F1110">
            <v>10</v>
          </cell>
          <cell r="G1110" t="str">
            <v>ZET04</v>
          </cell>
          <cell r="H1110" t="str">
            <v>GRDF</v>
          </cell>
        </row>
        <row r="1111">
          <cell r="B1111" t="str">
            <v>GD0840</v>
          </cell>
          <cell r="C1111" t="str">
            <v>SAINTE-JAMME-SUR-SARTHE</v>
          </cell>
          <cell r="D1111" t="str">
            <v>37179001</v>
          </cell>
          <cell r="E1111" t="str">
            <v>TOURS</v>
          </cell>
          <cell r="F1111">
            <v>10</v>
          </cell>
          <cell r="G1111" t="str">
            <v>ZET04</v>
          </cell>
          <cell r="H1111" t="str">
            <v>GRDF</v>
          </cell>
        </row>
        <row r="1112">
          <cell r="B1112" t="str">
            <v>GD0861</v>
          </cell>
          <cell r="C1112" t="str">
            <v>MONTFORT-LE-GESNOIS</v>
          </cell>
          <cell r="D1112" t="str">
            <v>37179001</v>
          </cell>
          <cell r="E1112" t="str">
            <v>TOURS</v>
          </cell>
          <cell r="F1112">
            <v>5</v>
          </cell>
          <cell r="G1112" t="str">
            <v>ZET04</v>
          </cell>
          <cell r="H1112" t="str">
            <v>GRDF</v>
          </cell>
        </row>
        <row r="1113">
          <cell r="B1113" t="str">
            <v>GD0858</v>
          </cell>
          <cell r="C1113" t="str">
            <v>LA SUZE-SUR-SARTHE</v>
          </cell>
          <cell r="D1113" t="str">
            <v>37179001</v>
          </cell>
          <cell r="E1113" t="str">
            <v>TOURS</v>
          </cell>
          <cell r="F1113">
            <v>10</v>
          </cell>
          <cell r="G1113" t="str">
            <v>ZET04</v>
          </cell>
          <cell r="H1113" t="str">
            <v>GRDF</v>
          </cell>
        </row>
        <row r="1114">
          <cell r="B1114" t="str">
            <v>GD0848</v>
          </cell>
          <cell r="C1114" t="str">
            <v>SAINT-CALAIS</v>
          </cell>
          <cell r="D1114" t="str">
            <v>37179001</v>
          </cell>
          <cell r="E1114" t="str">
            <v>TOURS</v>
          </cell>
          <cell r="F1114">
            <v>2</v>
          </cell>
          <cell r="G1114" t="str">
            <v>ZET04</v>
          </cell>
          <cell r="H1114" t="str">
            <v>GRDF</v>
          </cell>
        </row>
        <row r="1115">
          <cell r="B1115" t="str">
            <v>GD0843</v>
          </cell>
          <cell r="C1115" t="str">
            <v>SAVIGNE-L'EVEQUE</v>
          </cell>
          <cell r="D1115" t="str">
            <v>37179001</v>
          </cell>
          <cell r="E1115" t="str">
            <v>TOURS</v>
          </cell>
          <cell r="F1115">
            <v>2</v>
          </cell>
          <cell r="G1115" t="str">
            <v>ZET04</v>
          </cell>
          <cell r="H1115" t="str">
            <v>GRDF</v>
          </cell>
        </row>
        <row r="1116">
          <cell r="B1116" t="str">
            <v>GD0845</v>
          </cell>
          <cell r="C1116" t="str">
            <v>TUFFE</v>
          </cell>
          <cell r="D1116" t="str">
            <v>37179001</v>
          </cell>
          <cell r="E1116" t="str">
            <v>TOURS</v>
          </cell>
          <cell r="F1116">
            <v>0</v>
          </cell>
          <cell r="G1116" t="str">
            <v>ZET04</v>
          </cell>
          <cell r="H1116" t="str">
            <v>GRDF</v>
          </cell>
        </row>
        <row r="1117">
          <cell r="B1117" t="str">
            <v>GD0847</v>
          </cell>
          <cell r="C1117" t="str">
            <v>VIBRAYE</v>
          </cell>
          <cell r="D1117" t="str">
            <v>37179001</v>
          </cell>
          <cell r="E1117" t="str">
            <v>TOURS</v>
          </cell>
          <cell r="F1117">
            <v>5</v>
          </cell>
          <cell r="G1117" t="str">
            <v>ZET04</v>
          </cell>
          <cell r="H1117" t="str">
            <v>GRDF</v>
          </cell>
        </row>
        <row r="1118">
          <cell r="B1118" t="str">
            <v>GD1076</v>
          </cell>
          <cell r="C1118" t="str">
            <v>RANDENS</v>
          </cell>
          <cell r="D1118" t="str">
            <v>73329001</v>
          </cell>
          <cell r="E1118" t="str">
            <v>CHAMBERY-AIX</v>
          </cell>
          <cell r="F1118">
            <v>10</v>
          </cell>
          <cell r="G1118" t="str">
            <v>ZET04</v>
          </cell>
          <cell r="H1118" t="str">
            <v>GRDF</v>
          </cell>
        </row>
        <row r="1119">
          <cell r="B1119" t="str">
            <v>GD1077</v>
          </cell>
          <cell r="C1119" t="str">
            <v>CHAMOUX-SUR-GELON</v>
          </cell>
          <cell r="D1119" t="str">
            <v>73329001</v>
          </cell>
          <cell r="E1119" t="str">
            <v>CHAMBERY-AIX</v>
          </cell>
          <cell r="F1119">
            <v>7</v>
          </cell>
          <cell r="G1119" t="str">
            <v>ZET04</v>
          </cell>
          <cell r="H1119" t="str">
            <v>GRDF</v>
          </cell>
        </row>
        <row r="1120">
          <cell r="B1120" t="str">
            <v>GD1073</v>
          </cell>
          <cell r="C1120" t="str">
            <v>ALBERTVILLE</v>
          </cell>
          <cell r="D1120" t="str">
            <v>73329001</v>
          </cell>
          <cell r="E1120" t="str">
            <v>CHAMBERY-AIX</v>
          </cell>
          <cell r="F1120">
            <v>10</v>
          </cell>
          <cell r="G1120" t="str">
            <v>ZET04</v>
          </cell>
          <cell r="H1120" t="str">
            <v>GRDF</v>
          </cell>
        </row>
        <row r="1121">
          <cell r="B1121" t="str">
            <v>GD1074</v>
          </cell>
          <cell r="C1121" t="str">
            <v>SAINT-JEAN-DE-MAURIENNE</v>
          </cell>
          <cell r="D1121" t="str">
            <v>73329001</v>
          </cell>
          <cell r="E1121" t="str">
            <v>CHAMBERY-AIX</v>
          </cell>
          <cell r="F1121">
            <v>10</v>
          </cell>
          <cell r="G1121" t="str">
            <v>ZET04</v>
          </cell>
          <cell r="H1121" t="str">
            <v>GRDF</v>
          </cell>
        </row>
        <row r="1122">
          <cell r="B1122" t="str">
            <v>GD1075</v>
          </cell>
          <cell r="C1122" t="str">
            <v>EPIERRE</v>
          </cell>
          <cell r="D1122" t="str">
            <v>73329001</v>
          </cell>
          <cell r="E1122" t="str">
            <v>CHAMBERY-AIX</v>
          </cell>
          <cell r="F1122">
            <v>10</v>
          </cell>
          <cell r="G1122" t="str">
            <v>ZET04</v>
          </cell>
          <cell r="H1122" t="str">
            <v>GRDF</v>
          </cell>
        </row>
        <row r="1123">
          <cell r="B1123" t="str">
            <v>GD1078</v>
          </cell>
          <cell r="C1123" t="str">
            <v>GRESY-SUR-ISERE</v>
          </cell>
          <cell r="D1123" t="str">
            <v>73329001</v>
          </cell>
          <cell r="E1123" t="str">
            <v>CHAMBERY-AIX</v>
          </cell>
          <cell r="F1123">
            <v>10</v>
          </cell>
          <cell r="G1123" t="str">
            <v>ZET04</v>
          </cell>
          <cell r="H1123" t="str">
            <v>GRDF</v>
          </cell>
        </row>
        <row r="1124">
          <cell r="B1124" t="str">
            <v>GD1079</v>
          </cell>
          <cell r="C1124" t="str">
            <v>SAINT-PIERRE-D'ALBIGNY</v>
          </cell>
          <cell r="D1124" t="str">
            <v>73329001</v>
          </cell>
          <cell r="E1124" t="str">
            <v>CHAMBERY-AIX</v>
          </cell>
          <cell r="F1124">
            <v>5</v>
          </cell>
          <cell r="G1124" t="str">
            <v>ZET04</v>
          </cell>
          <cell r="H1124" t="str">
            <v>GRDF</v>
          </cell>
        </row>
        <row r="1125">
          <cell r="B1125" t="str">
            <v>GD1072</v>
          </cell>
          <cell r="C1125" t="str">
            <v>RUMILLY</v>
          </cell>
          <cell r="D1125" t="str">
            <v>73329001</v>
          </cell>
          <cell r="E1125" t="str">
            <v>CHAMBERY-AIX</v>
          </cell>
          <cell r="F1125">
            <v>6</v>
          </cell>
          <cell r="G1125" t="str">
            <v>ZET04</v>
          </cell>
          <cell r="H1125" t="str">
            <v>GRDF</v>
          </cell>
        </row>
        <row r="1126">
          <cell r="B1126" t="str">
            <v>GD1060</v>
          </cell>
          <cell r="C1126" t="str">
            <v>THONON-LES-BAINS</v>
          </cell>
          <cell r="D1126" t="str">
            <v>73329001</v>
          </cell>
          <cell r="E1126" t="str">
            <v>CHAMBERY-AIX</v>
          </cell>
          <cell r="F1126">
            <v>8</v>
          </cell>
          <cell r="G1126" t="str">
            <v>ZET04</v>
          </cell>
          <cell r="H1126" t="str">
            <v>GRDF</v>
          </cell>
        </row>
        <row r="1127">
          <cell r="B1127" t="str">
            <v>SY0001</v>
          </cell>
          <cell r="C1127" t="str">
            <v>ALLONZIER</v>
          </cell>
          <cell r="D1127" t="str">
            <v>73329001</v>
          </cell>
          <cell r="E1127" t="str">
            <v>CHAMBERY-AIX</v>
          </cell>
          <cell r="F1127">
            <v>4</v>
          </cell>
          <cell r="G1127" t="str">
            <v>ZET04</v>
          </cell>
          <cell r="H1127" t="str">
            <v>SYSL</v>
          </cell>
        </row>
        <row r="1128">
          <cell r="B1128" t="str">
            <v>GD1063</v>
          </cell>
          <cell r="C1128" t="str">
            <v>ANNEMASSE</v>
          </cell>
          <cell r="D1128" t="str">
            <v>73329001</v>
          </cell>
          <cell r="E1128" t="str">
            <v>CHAMBERY-AIX</v>
          </cell>
          <cell r="F1128">
            <v>5</v>
          </cell>
          <cell r="G1128" t="str">
            <v>ZET04</v>
          </cell>
          <cell r="H1128" t="str">
            <v>GRDF</v>
          </cell>
        </row>
        <row r="1129">
          <cell r="B1129" t="str">
            <v>GD1071</v>
          </cell>
          <cell r="C1129" t="str">
            <v>ANNECY</v>
          </cell>
          <cell r="D1129" t="str">
            <v>73329001</v>
          </cell>
          <cell r="E1129" t="str">
            <v>CHAMBERY-AIX</v>
          </cell>
          <cell r="F1129">
            <v>3</v>
          </cell>
          <cell r="G1129" t="str">
            <v>ZET04</v>
          </cell>
          <cell r="H1129" t="str">
            <v>GRDF</v>
          </cell>
        </row>
        <row r="1130">
          <cell r="B1130" t="str">
            <v>GD1065</v>
          </cell>
          <cell r="C1130" t="str">
            <v>ARACHES</v>
          </cell>
          <cell r="D1130" t="str">
            <v>73329001</v>
          </cell>
          <cell r="E1130" t="str">
            <v>CHAMBERY-AIX</v>
          </cell>
          <cell r="F1130">
            <v>10</v>
          </cell>
          <cell r="G1130" t="str">
            <v>ZET04</v>
          </cell>
          <cell r="H1130" t="str">
            <v>GRDF</v>
          </cell>
        </row>
        <row r="1131">
          <cell r="B1131" t="str">
            <v>GD1068</v>
          </cell>
          <cell r="C1131" t="str">
            <v>SAINT-JULIEN-EN-GENEVOIS</v>
          </cell>
          <cell r="D1131" t="str">
            <v>73329001</v>
          </cell>
          <cell r="E1131" t="str">
            <v>CHAMBERY-AIX</v>
          </cell>
          <cell r="F1131">
            <v>10</v>
          </cell>
          <cell r="G1131" t="str">
            <v>ZET04</v>
          </cell>
          <cell r="H1131" t="str">
            <v>GRDF</v>
          </cell>
        </row>
        <row r="1132">
          <cell r="B1132" t="str">
            <v>BV0001</v>
          </cell>
          <cell r="C1132" t="str">
            <v>BONNEVILLE</v>
          </cell>
          <cell r="D1132" t="str">
            <v>74042003</v>
          </cell>
          <cell r="E1132" t="str">
            <v>BONNEVILLE</v>
          </cell>
          <cell r="F1132">
            <v>7</v>
          </cell>
          <cell r="G1132" t="str">
            <v>ZET04</v>
          </cell>
          <cell r="H1132" t="str">
            <v>BNVL</v>
          </cell>
        </row>
        <row r="1133">
          <cell r="B1133" t="str">
            <v>GD1061</v>
          </cell>
          <cell r="C1133" t="str">
            <v>BONS-EN-CHABLAIS</v>
          </cell>
          <cell r="D1133" t="str">
            <v>73329001</v>
          </cell>
          <cell r="E1133" t="str">
            <v>CHAMBERY-AIX</v>
          </cell>
          <cell r="F1133">
            <v>6</v>
          </cell>
          <cell r="G1133" t="str">
            <v>ZET04</v>
          </cell>
          <cell r="H1133" t="str">
            <v>GRDF</v>
          </cell>
        </row>
        <row r="1134">
          <cell r="B1134" t="str">
            <v>GD1064</v>
          </cell>
          <cell r="C1134" t="str">
            <v>CHAMONIX-MONT-BLANC</v>
          </cell>
          <cell r="D1134" t="str">
            <v>73329001</v>
          </cell>
          <cell r="E1134" t="str">
            <v>CHAMBERY-AIX</v>
          </cell>
          <cell r="F1134">
            <v>10</v>
          </cell>
          <cell r="G1134" t="str">
            <v>ZET04</v>
          </cell>
          <cell r="H1134" t="str">
            <v>GRDF</v>
          </cell>
        </row>
        <row r="1135">
          <cell r="B1135" t="str">
            <v>GD1066</v>
          </cell>
          <cell r="C1135" t="str">
            <v>CLUSES</v>
          </cell>
          <cell r="D1135" t="str">
            <v>73329001</v>
          </cell>
          <cell r="E1135" t="str">
            <v>CHAMBERY-AIX</v>
          </cell>
          <cell r="F1135">
            <v>9</v>
          </cell>
          <cell r="G1135" t="str">
            <v>ZET04</v>
          </cell>
          <cell r="H1135" t="str">
            <v>GRDF</v>
          </cell>
        </row>
        <row r="1136">
          <cell r="B1136" t="str">
            <v>GD1069</v>
          </cell>
          <cell r="C1136" t="str">
            <v>CRUSEILLES</v>
          </cell>
          <cell r="D1136" t="str">
            <v>73329001</v>
          </cell>
          <cell r="E1136" t="str">
            <v>CHAMBERY-AIX</v>
          </cell>
          <cell r="F1136">
            <v>6</v>
          </cell>
          <cell r="G1136" t="str">
            <v>ZET04</v>
          </cell>
          <cell r="H1136" t="str">
            <v>GRDF</v>
          </cell>
        </row>
        <row r="1137">
          <cell r="B1137" t="str">
            <v>GD1062</v>
          </cell>
          <cell r="C1137" t="str">
            <v>VEIGY-FONCENEX</v>
          </cell>
          <cell r="D1137" t="str">
            <v>73329001</v>
          </cell>
          <cell r="E1137" t="str">
            <v>CHAMBERY-AIX</v>
          </cell>
          <cell r="F1137">
            <v>10</v>
          </cell>
          <cell r="G1137" t="str">
            <v>ZET04</v>
          </cell>
          <cell r="H1137" t="str">
            <v>GRDF</v>
          </cell>
        </row>
        <row r="1138">
          <cell r="B1138" t="str">
            <v>GD1067</v>
          </cell>
          <cell r="C1138" t="str">
            <v>SAINT-PIERRE-EN-FAUCIGNY</v>
          </cell>
          <cell r="D1138" t="str">
            <v>73329001</v>
          </cell>
          <cell r="E1138" t="str">
            <v>CHAMBERY-AIX</v>
          </cell>
          <cell r="F1138">
            <v>7</v>
          </cell>
          <cell r="G1138" t="str">
            <v>ZET04</v>
          </cell>
          <cell r="H1138" t="str">
            <v>GRDF</v>
          </cell>
        </row>
        <row r="1139">
          <cell r="B1139" t="str">
            <v>SL0001</v>
          </cell>
          <cell r="C1139" t="str">
            <v>SALLANCHES</v>
          </cell>
          <cell r="D1139" t="str">
            <v>73329001</v>
          </cell>
          <cell r="E1139" t="str">
            <v>CHAMBERY-AIX</v>
          </cell>
          <cell r="F1139">
            <v>10</v>
          </cell>
          <cell r="G1139" t="str">
            <v>ZET04</v>
          </cell>
          <cell r="H1139" t="str">
            <v>SLCH</v>
          </cell>
        </row>
        <row r="1140">
          <cell r="B1140" t="str">
            <v>GD0558</v>
          </cell>
          <cell r="C1140" t="str">
            <v>BOLBEC</v>
          </cell>
          <cell r="D1140" t="str">
            <v>76116001</v>
          </cell>
          <cell r="E1140" t="str">
            <v>ROUEN-BOOS</v>
          </cell>
          <cell r="F1140">
            <v>1</v>
          </cell>
          <cell r="G1140" t="str">
            <v>ZET04</v>
          </cell>
          <cell r="H1140" t="str">
            <v>GRDF</v>
          </cell>
        </row>
        <row r="1141">
          <cell r="B1141" t="str">
            <v>AZ0005</v>
          </cell>
          <cell r="C1141" t="str">
            <v>MANEHOUVILLE</v>
          </cell>
          <cell r="D1141" t="str">
            <v>76116001</v>
          </cell>
          <cell r="E1141" t="str">
            <v>ROUEN-BOOS</v>
          </cell>
          <cell r="F1141">
            <v>3</v>
          </cell>
          <cell r="G1141" t="str">
            <v>ZET04</v>
          </cell>
          <cell r="H1141" t="str">
            <v>GRDF</v>
          </cell>
        </row>
        <row r="1142">
          <cell r="B1142" t="str">
            <v>GD0553</v>
          </cell>
          <cell r="C1142" t="str">
            <v>DIEPPE</v>
          </cell>
          <cell r="D1142" t="str">
            <v>76116001</v>
          </cell>
          <cell r="E1142" t="str">
            <v>ROUEN-BOOS</v>
          </cell>
          <cell r="F1142">
            <v>3</v>
          </cell>
          <cell r="G1142" t="str">
            <v>ZET04</v>
          </cell>
          <cell r="H1142" t="str">
            <v>GRDF</v>
          </cell>
        </row>
        <row r="1143">
          <cell r="B1143" t="str">
            <v>GD0556</v>
          </cell>
          <cell r="C1143" t="str">
            <v>FONTAINE-LE-DUN</v>
          </cell>
          <cell r="D1143" t="str">
            <v>76116001</v>
          </cell>
          <cell r="E1143" t="str">
            <v>ROUEN-BOOS</v>
          </cell>
          <cell r="F1143">
            <v>4</v>
          </cell>
          <cell r="G1143" t="str">
            <v>ZET04</v>
          </cell>
          <cell r="H1143" t="str">
            <v>GRDF</v>
          </cell>
        </row>
        <row r="1144">
          <cell r="B1144" t="str">
            <v>GD0551</v>
          </cell>
          <cell r="C1144" t="str">
            <v>FORGES-LES-EAUX</v>
          </cell>
          <cell r="D1144" t="str">
            <v>76116001</v>
          </cell>
          <cell r="E1144" t="str">
            <v>ROUEN-BOOS</v>
          </cell>
          <cell r="F1144">
            <v>9</v>
          </cell>
          <cell r="G1144" t="str">
            <v>ZET04</v>
          </cell>
          <cell r="H1144" t="str">
            <v>GRDF</v>
          </cell>
        </row>
        <row r="1145">
          <cell r="B1145" t="str">
            <v>GD0546</v>
          </cell>
          <cell r="C1145" t="str">
            <v>BLANGY-SUR-BRESLE</v>
          </cell>
          <cell r="D1145" t="str">
            <v>76116001</v>
          </cell>
          <cell r="E1145" t="str">
            <v>ROUEN-BOOS</v>
          </cell>
          <cell r="F1145">
            <v>9</v>
          </cell>
          <cell r="G1145" t="str">
            <v>ZET04</v>
          </cell>
          <cell r="H1145" t="str">
            <v>GRDF</v>
          </cell>
        </row>
        <row r="1146">
          <cell r="B1146" t="str">
            <v>GD0631</v>
          </cell>
          <cell r="C1146" t="str">
            <v>FOUCARMONT</v>
          </cell>
          <cell r="D1146" t="str">
            <v>76116001</v>
          </cell>
          <cell r="E1146" t="str">
            <v>ROUEN-BOOS</v>
          </cell>
          <cell r="F1146">
            <v>7</v>
          </cell>
          <cell r="G1146" t="str">
            <v>ZET04</v>
          </cell>
          <cell r="H1146" t="str">
            <v>GRDF</v>
          </cell>
        </row>
        <row r="1147">
          <cell r="B1147" t="str">
            <v>GD0552</v>
          </cell>
          <cell r="C1147" t="str">
            <v>BUCHY</v>
          </cell>
          <cell r="D1147" t="str">
            <v>76116001</v>
          </cell>
          <cell r="E1147" t="str">
            <v>ROUEN-BOOS</v>
          </cell>
          <cell r="F1147">
            <v>3</v>
          </cell>
          <cell r="G1147" t="str">
            <v>ZET04</v>
          </cell>
          <cell r="H1147" t="str">
            <v>GRDF</v>
          </cell>
        </row>
        <row r="1148">
          <cell r="B1148" t="str">
            <v>GD0644</v>
          </cell>
          <cell r="C1148" t="str">
            <v>BREAUTE</v>
          </cell>
          <cell r="D1148" t="str">
            <v>76116001</v>
          </cell>
          <cell r="E1148" t="str">
            <v>ROUEN-BOOS</v>
          </cell>
          <cell r="F1148">
            <v>2</v>
          </cell>
          <cell r="G1148" t="str">
            <v>ZET04</v>
          </cell>
          <cell r="H1148" t="str">
            <v>GRDF</v>
          </cell>
        </row>
        <row r="1149">
          <cell r="B1149" t="str">
            <v>GD0627</v>
          </cell>
          <cell r="C1149" t="str">
            <v>GODERVILLE</v>
          </cell>
          <cell r="D1149" t="str">
            <v>76116001</v>
          </cell>
          <cell r="E1149" t="str">
            <v>ROUEN-BOOS</v>
          </cell>
          <cell r="F1149">
            <v>3</v>
          </cell>
          <cell r="G1149" t="str">
            <v>ZET04</v>
          </cell>
          <cell r="H1149" t="str">
            <v>GRDF</v>
          </cell>
        </row>
        <row r="1150">
          <cell r="B1150" t="str">
            <v>GD0625</v>
          </cell>
          <cell r="C1150" t="str">
            <v>CANY-BARVILLE</v>
          </cell>
          <cell r="D1150" t="str">
            <v>76116001</v>
          </cell>
          <cell r="E1150" t="str">
            <v>ROUEN-BOOS</v>
          </cell>
          <cell r="F1150">
            <v>6</v>
          </cell>
          <cell r="G1150" t="str">
            <v>ZET04</v>
          </cell>
          <cell r="H1150" t="str">
            <v>GRDF</v>
          </cell>
        </row>
        <row r="1151">
          <cell r="B1151" t="str">
            <v>GD0561</v>
          </cell>
          <cell r="C1151" t="str">
            <v>LE HAVRE</v>
          </cell>
          <cell r="D1151" t="str">
            <v>76116001</v>
          </cell>
          <cell r="E1151" t="str">
            <v>ROUEN-BOOS</v>
          </cell>
          <cell r="F1151">
            <v>1</v>
          </cell>
          <cell r="G1151" t="str">
            <v>ZET04</v>
          </cell>
          <cell r="H1151" t="str">
            <v>GRDF</v>
          </cell>
        </row>
        <row r="1152">
          <cell r="B1152" t="str">
            <v>GD0560</v>
          </cell>
          <cell r="C1152" t="str">
            <v>FECAMP</v>
          </cell>
          <cell r="D1152" t="str">
            <v>76116001</v>
          </cell>
          <cell r="E1152" t="str">
            <v>ROUEN-BOOS</v>
          </cell>
          <cell r="F1152">
            <v>4</v>
          </cell>
          <cell r="G1152" t="str">
            <v>ZET04</v>
          </cell>
          <cell r="H1152" t="str">
            <v>GRDF</v>
          </cell>
        </row>
        <row r="1153">
          <cell r="B1153" t="str">
            <v>GD0557</v>
          </cell>
          <cell r="C1153" t="str">
            <v>DOUDEVILLE</v>
          </cell>
          <cell r="D1153" t="str">
            <v>76116001</v>
          </cell>
          <cell r="E1153" t="str">
            <v>ROUEN-BOOS</v>
          </cell>
          <cell r="F1153">
            <v>4</v>
          </cell>
          <cell r="G1153" t="str">
            <v>ZET04</v>
          </cell>
          <cell r="H1153" t="str">
            <v>GRDF</v>
          </cell>
        </row>
        <row r="1154">
          <cell r="B1154" t="str">
            <v>GD0623</v>
          </cell>
          <cell r="C1154" t="str">
            <v>EU</v>
          </cell>
          <cell r="D1154" t="str">
            <v>59343001</v>
          </cell>
          <cell r="E1154" t="str">
            <v>LILLE-LESQUIN</v>
          </cell>
          <cell r="F1154">
            <v>9</v>
          </cell>
          <cell r="G1154" t="str">
            <v>ZET04</v>
          </cell>
          <cell r="H1154" t="str">
            <v>GRDF</v>
          </cell>
        </row>
        <row r="1155">
          <cell r="B1155" t="str">
            <v>GD0559</v>
          </cell>
          <cell r="C1155" t="str">
            <v>ETRETAT</v>
          </cell>
          <cell r="D1155" t="str">
            <v>76116001</v>
          </cell>
          <cell r="E1155" t="str">
            <v>ROUEN-BOOS</v>
          </cell>
          <cell r="F1155">
            <v>9</v>
          </cell>
          <cell r="G1155" t="str">
            <v>ZET04</v>
          </cell>
          <cell r="H1155" t="str">
            <v>GRDF</v>
          </cell>
        </row>
        <row r="1156">
          <cell r="B1156" t="str">
            <v>GD0645</v>
          </cell>
          <cell r="C1156" t="str">
            <v>GOURNAY-EN-BRAY</v>
          </cell>
          <cell r="D1156" t="str">
            <v>76116001</v>
          </cell>
          <cell r="E1156" t="str">
            <v>ROUEN-BOOS</v>
          </cell>
          <cell r="F1156">
            <v>10</v>
          </cell>
          <cell r="G1156" t="str">
            <v>ZET04</v>
          </cell>
          <cell r="H1156" t="str">
            <v>GRDF</v>
          </cell>
        </row>
        <row r="1157">
          <cell r="B1157" t="str">
            <v>GD0554</v>
          </cell>
          <cell r="C1157" t="str">
            <v>LUNERAY</v>
          </cell>
          <cell r="D1157" t="str">
            <v>76116001</v>
          </cell>
          <cell r="E1157" t="str">
            <v>ROUEN-BOOS</v>
          </cell>
          <cell r="F1157">
            <v>2</v>
          </cell>
          <cell r="G1157" t="str">
            <v>ZET04</v>
          </cell>
          <cell r="H1157" t="str">
            <v>GRDF</v>
          </cell>
        </row>
        <row r="1158">
          <cell r="B1158" t="str">
            <v>GD0543</v>
          </cell>
          <cell r="C1158" t="str">
            <v>INCHEVILLE</v>
          </cell>
          <cell r="D1158" t="str">
            <v>59343001</v>
          </cell>
          <cell r="E1158" t="str">
            <v>LILLE-LESQUIN</v>
          </cell>
          <cell r="F1158">
            <v>10</v>
          </cell>
          <cell r="G1158" t="str">
            <v>ZET04</v>
          </cell>
          <cell r="H1158" t="str">
            <v>GRDF</v>
          </cell>
        </row>
        <row r="1159">
          <cell r="B1159" t="str">
            <v>GD0544</v>
          </cell>
          <cell r="C1159" t="str">
            <v>LONGROY</v>
          </cell>
          <cell r="D1159" t="str">
            <v>76116001</v>
          </cell>
          <cell r="E1159" t="str">
            <v>ROUEN-BOOS</v>
          </cell>
          <cell r="F1159">
            <v>10</v>
          </cell>
          <cell r="G1159" t="str">
            <v>ZET04</v>
          </cell>
          <cell r="H1159" t="str">
            <v>GRDF</v>
          </cell>
        </row>
        <row r="1160">
          <cell r="B1160" t="str">
            <v>GD0545</v>
          </cell>
          <cell r="C1160" t="str">
            <v>MONCHAUX-SORENG</v>
          </cell>
          <cell r="D1160" t="str">
            <v>76116001</v>
          </cell>
          <cell r="E1160" t="str">
            <v>ROUEN-BOOS</v>
          </cell>
          <cell r="F1160">
            <v>10</v>
          </cell>
          <cell r="G1160" t="str">
            <v>ZET04</v>
          </cell>
          <cell r="H1160" t="str">
            <v>GRDF</v>
          </cell>
        </row>
        <row r="1161">
          <cell r="B1161" t="str">
            <v>GD0547</v>
          </cell>
          <cell r="C1161" t="str">
            <v>NESLE-NORMANDEUSE</v>
          </cell>
          <cell r="D1161" t="str">
            <v>76116001</v>
          </cell>
          <cell r="E1161" t="str">
            <v>ROUEN-BOOS</v>
          </cell>
          <cell r="F1161">
            <v>10</v>
          </cell>
          <cell r="G1161" t="str">
            <v>ZET04</v>
          </cell>
          <cell r="H1161" t="str">
            <v>GRDF</v>
          </cell>
        </row>
        <row r="1162">
          <cell r="B1162" t="str">
            <v>GD0550</v>
          </cell>
          <cell r="C1162" t="str">
            <v>NEUFCHATEL-EN-BRAY</v>
          </cell>
          <cell r="D1162" t="str">
            <v>76116001</v>
          </cell>
          <cell r="E1162" t="str">
            <v>ROUEN-BOOS</v>
          </cell>
          <cell r="F1162">
            <v>6</v>
          </cell>
          <cell r="G1162" t="str">
            <v>ZET04</v>
          </cell>
          <cell r="H1162" t="str">
            <v>GRDF</v>
          </cell>
        </row>
        <row r="1163">
          <cell r="B1163" t="str">
            <v>GD0642</v>
          </cell>
          <cell r="C1163" t="str">
            <v>NOTRE-DAME-DE-GRAVENCHON</v>
          </cell>
          <cell r="D1163" t="str">
            <v>76116001</v>
          </cell>
          <cell r="E1163" t="str">
            <v>ROUEN-BOOS</v>
          </cell>
          <cell r="F1163">
            <v>1</v>
          </cell>
          <cell r="G1163" t="str">
            <v>ZET04</v>
          </cell>
          <cell r="H1163" t="str">
            <v>GRDF</v>
          </cell>
        </row>
        <row r="1164">
          <cell r="B1164" t="str">
            <v>GD0555</v>
          </cell>
          <cell r="C1164" t="str">
            <v>SAINT-VALERY-EN-CAUX</v>
          </cell>
          <cell r="D1164" t="str">
            <v>76116001</v>
          </cell>
          <cell r="E1164" t="str">
            <v>ROUEN-BOOS</v>
          </cell>
          <cell r="F1164">
            <v>7</v>
          </cell>
          <cell r="G1164" t="str">
            <v>ZET04</v>
          </cell>
          <cell r="H1164" t="str">
            <v>GRDF</v>
          </cell>
        </row>
        <row r="1165">
          <cell r="B1165" t="str">
            <v>GD0548</v>
          </cell>
          <cell r="C1165" t="str">
            <v>VIEUX-ROUEN-SUR-BRESLE</v>
          </cell>
          <cell r="D1165" t="str">
            <v>76116001</v>
          </cell>
          <cell r="E1165" t="str">
            <v>ROUEN-BOOS</v>
          </cell>
          <cell r="F1165">
            <v>10</v>
          </cell>
          <cell r="G1165" t="str">
            <v>ZET04</v>
          </cell>
          <cell r="H1165" t="str">
            <v>GRDF</v>
          </cell>
        </row>
        <row r="1166">
          <cell r="B1166" t="str">
            <v>GD1058</v>
          </cell>
          <cell r="C1166" t="str">
            <v>NEMOURS</v>
          </cell>
          <cell r="D1166" t="str">
            <v>75114001</v>
          </cell>
          <cell r="E1166" t="str">
            <v>PARIS-MONTSOURIS</v>
          </cell>
          <cell r="F1166">
            <v>2</v>
          </cell>
          <cell r="G1166" t="str">
            <v>ZET04</v>
          </cell>
          <cell r="H1166" t="str">
            <v>GRDF</v>
          </cell>
        </row>
        <row r="1167">
          <cell r="B1167" t="str">
            <v>GD0747</v>
          </cell>
          <cell r="C1167" t="str">
            <v>ABLIS</v>
          </cell>
          <cell r="D1167" t="str">
            <v>76116001</v>
          </cell>
          <cell r="E1167" t="str">
            <v>ROUEN-BOOS</v>
          </cell>
          <cell r="F1167">
            <v>10</v>
          </cell>
          <cell r="G1167" t="str">
            <v>ZET04</v>
          </cell>
          <cell r="H1167" t="str">
            <v>GRDF</v>
          </cell>
        </row>
        <row r="1168">
          <cell r="B1168" t="str">
            <v>GD0749</v>
          </cell>
          <cell r="C1168" t="str">
            <v>NIORT</v>
          </cell>
          <cell r="D1168" t="str">
            <v>16089001</v>
          </cell>
          <cell r="E1168" t="str">
            <v>COGNAC</v>
          </cell>
          <cell r="F1168">
            <v>2</v>
          </cell>
          <cell r="G1168" t="str">
            <v>ZET04</v>
          </cell>
          <cell r="H1168" t="str">
            <v>GRDF</v>
          </cell>
        </row>
        <row r="1169">
          <cell r="B1169" t="str">
            <v>SE0001</v>
          </cell>
          <cell r="C1169" t="str">
            <v>SAINT-VARENT</v>
          </cell>
          <cell r="D1169" t="str">
            <v>16089001</v>
          </cell>
          <cell r="E1169" t="str">
            <v>COGNAC</v>
          </cell>
          <cell r="F1169">
            <v>10</v>
          </cell>
          <cell r="G1169" t="str">
            <v>ZET04</v>
          </cell>
          <cell r="H1169" t="str">
            <v>SEOL</v>
          </cell>
        </row>
        <row r="1170">
          <cell r="B1170" t="str">
            <v>GD0779</v>
          </cell>
          <cell r="C1170" t="str">
            <v>SAINT-MAIXENT-L'ECOLE</v>
          </cell>
          <cell r="D1170" t="str">
            <v>16089001</v>
          </cell>
          <cell r="E1170" t="str">
            <v>COGNAC</v>
          </cell>
          <cell r="F1170">
            <v>5</v>
          </cell>
          <cell r="G1170" t="str">
            <v>ZET04</v>
          </cell>
          <cell r="H1170" t="str">
            <v>GRDF</v>
          </cell>
        </row>
        <row r="1171">
          <cell r="B1171" t="str">
            <v>GD0789</v>
          </cell>
          <cell r="C1171" t="str">
            <v>BRESSUIRE</v>
          </cell>
          <cell r="D1171" t="str">
            <v>16089001</v>
          </cell>
          <cell r="E1171" t="str">
            <v>COGNAC</v>
          </cell>
          <cell r="F1171">
            <v>7</v>
          </cell>
          <cell r="G1171" t="str">
            <v>ZET04</v>
          </cell>
          <cell r="H1171" t="str">
            <v>GRDF</v>
          </cell>
        </row>
        <row r="1172">
          <cell r="B1172" t="str">
            <v>GD0791</v>
          </cell>
          <cell r="C1172" t="str">
            <v>CERIZAY</v>
          </cell>
          <cell r="D1172" t="str">
            <v>16089001</v>
          </cell>
          <cell r="E1172" t="str">
            <v>COGNAC</v>
          </cell>
          <cell r="F1172">
            <v>4</v>
          </cell>
          <cell r="G1172" t="str">
            <v>ZET04</v>
          </cell>
          <cell r="H1172" t="str">
            <v>GRDF</v>
          </cell>
        </row>
        <row r="1173">
          <cell r="B1173" t="str">
            <v>SE0002</v>
          </cell>
          <cell r="C1173" t="str">
            <v>AUGE  Seolis</v>
          </cell>
          <cell r="D1173" t="str">
            <v>16089001</v>
          </cell>
          <cell r="E1173" t="str">
            <v>COGNAC</v>
          </cell>
          <cell r="F1173">
            <v>2</v>
          </cell>
          <cell r="G1173" t="str">
            <v>ZET04</v>
          </cell>
          <cell r="H1173" t="str">
            <v>SEOL</v>
          </cell>
        </row>
        <row r="1174">
          <cell r="B1174" t="str">
            <v>GD0780</v>
          </cell>
          <cell r="C1174" t="str">
            <v>PARTHENAY</v>
          </cell>
          <cell r="D1174" t="str">
            <v>16089001</v>
          </cell>
          <cell r="E1174" t="str">
            <v>COGNAC</v>
          </cell>
          <cell r="F1174">
            <v>2</v>
          </cell>
          <cell r="G1174" t="str">
            <v>ZET04</v>
          </cell>
          <cell r="H1174" t="str">
            <v>GRDF</v>
          </cell>
        </row>
        <row r="1175">
          <cell r="B1175" t="str">
            <v>SE0003</v>
          </cell>
          <cell r="C1175" t="str">
            <v>CIRIERES</v>
          </cell>
          <cell r="D1175" t="str">
            <v>16089001</v>
          </cell>
          <cell r="E1175" t="str">
            <v>COGNAC</v>
          </cell>
          <cell r="F1175">
            <v>4</v>
          </cell>
          <cell r="G1175" t="str">
            <v>ZET04</v>
          </cell>
          <cell r="H1175" t="str">
            <v>SEOL</v>
          </cell>
        </row>
        <row r="1176">
          <cell r="B1176" t="str">
            <v>GD0748</v>
          </cell>
          <cell r="C1176" t="str">
            <v>COULONGES-SUR-L'AUTIZE</v>
          </cell>
          <cell r="D1176" t="str">
            <v>16089001</v>
          </cell>
          <cell r="E1176" t="str">
            <v>COGNAC</v>
          </cell>
          <cell r="F1176">
            <v>1</v>
          </cell>
          <cell r="G1176" t="str">
            <v>ZET04</v>
          </cell>
          <cell r="H1176" t="str">
            <v>GRDF</v>
          </cell>
        </row>
        <row r="1177">
          <cell r="B1177" t="str">
            <v>GD0786</v>
          </cell>
          <cell r="C1177" t="str">
            <v>THOUARS</v>
          </cell>
          <cell r="D1177" t="str">
            <v>16089001</v>
          </cell>
          <cell r="E1177" t="str">
            <v>COGNAC</v>
          </cell>
          <cell r="F1177">
            <v>10</v>
          </cell>
          <cell r="G1177" t="str">
            <v>ZET04</v>
          </cell>
          <cell r="H1177" t="str">
            <v>GRDF</v>
          </cell>
        </row>
        <row r="1178">
          <cell r="B1178" t="str">
            <v>GD0788</v>
          </cell>
          <cell r="C1178" t="str">
            <v>LES AUBIERS</v>
          </cell>
          <cell r="D1178" t="str">
            <v>16089001</v>
          </cell>
          <cell r="E1178" t="str">
            <v>COGNAC</v>
          </cell>
          <cell r="F1178">
            <v>8</v>
          </cell>
          <cell r="G1178" t="str">
            <v>ZET04</v>
          </cell>
          <cell r="H1178" t="str">
            <v>GRDF</v>
          </cell>
        </row>
        <row r="1179">
          <cell r="B1179" t="str">
            <v>GD0969</v>
          </cell>
          <cell r="C1179" t="str">
            <v>ABBEVILLE</v>
          </cell>
          <cell r="D1179" t="str">
            <v>59343001</v>
          </cell>
          <cell r="E1179" t="str">
            <v>LILLE-LESQUIN</v>
          </cell>
          <cell r="F1179">
            <v>7</v>
          </cell>
          <cell r="G1179" t="str">
            <v>ZET04</v>
          </cell>
          <cell r="H1179" t="str">
            <v>GRDF</v>
          </cell>
        </row>
        <row r="1180">
          <cell r="B1180" t="str">
            <v>GD1050</v>
          </cell>
          <cell r="C1180" t="str">
            <v>ROSIERES-EN-SANTERRE</v>
          </cell>
          <cell r="D1180" t="str">
            <v>59343001</v>
          </cell>
          <cell r="E1180" t="str">
            <v>LILLE-LESQUIN</v>
          </cell>
          <cell r="F1180">
            <v>1</v>
          </cell>
          <cell r="G1180" t="str">
            <v>ZET04</v>
          </cell>
          <cell r="H1180" t="str">
            <v>GRDF</v>
          </cell>
        </row>
        <row r="1181">
          <cell r="B1181" t="str">
            <v>GD1048</v>
          </cell>
          <cell r="C1181" t="str">
            <v>MOREUIL</v>
          </cell>
          <cell r="D1181" t="str">
            <v>59343001</v>
          </cell>
          <cell r="E1181" t="str">
            <v>LILLE-LESQUIN</v>
          </cell>
          <cell r="F1181">
            <v>4</v>
          </cell>
          <cell r="G1181" t="str">
            <v>ZET04</v>
          </cell>
          <cell r="H1181" t="str">
            <v>GRDF</v>
          </cell>
        </row>
        <row r="1182">
          <cell r="B1182" t="str">
            <v>GD1046</v>
          </cell>
          <cell r="C1182" t="str">
            <v>AMIENS</v>
          </cell>
          <cell r="D1182" t="str">
            <v>59343001</v>
          </cell>
          <cell r="E1182" t="str">
            <v>LILLE-LESQUIN</v>
          </cell>
          <cell r="F1182">
            <v>3</v>
          </cell>
          <cell r="G1182" t="str">
            <v>ZET04</v>
          </cell>
          <cell r="H1182" t="str">
            <v>GRDF</v>
          </cell>
        </row>
        <row r="1183">
          <cell r="B1183" t="str">
            <v>GD1044</v>
          </cell>
          <cell r="C1183" t="str">
            <v>FLIXECOURT</v>
          </cell>
          <cell r="D1183" t="str">
            <v>59343001</v>
          </cell>
          <cell r="E1183" t="str">
            <v>LILLE-LESQUIN</v>
          </cell>
          <cell r="F1183">
            <v>10</v>
          </cell>
          <cell r="G1183" t="str">
            <v>ZET04</v>
          </cell>
          <cell r="H1183" t="str">
            <v>GRDF</v>
          </cell>
        </row>
        <row r="1184">
          <cell r="B1184" t="str">
            <v>GD1006</v>
          </cell>
          <cell r="C1184" t="str">
            <v>ALBERT</v>
          </cell>
          <cell r="D1184" t="str">
            <v>59343001</v>
          </cell>
          <cell r="E1184" t="str">
            <v>LILLE-LESQUIN</v>
          </cell>
          <cell r="F1184">
            <v>3</v>
          </cell>
          <cell r="G1184" t="str">
            <v>ZET04</v>
          </cell>
          <cell r="H1184" t="str">
            <v>GRDF</v>
          </cell>
        </row>
        <row r="1185">
          <cell r="B1185" t="str">
            <v>GD0953</v>
          </cell>
          <cell r="C1185" t="str">
            <v>BETHENCOURT-SUR-MER</v>
          </cell>
          <cell r="D1185" t="str">
            <v>59343001</v>
          </cell>
          <cell r="E1185" t="str">
            <v>LILLE-LESQUIN</v>
          </cell>
          <cell r="F1185">
            <v>9</v>
          </cell>
          <cell r="G1185" t="str">
            <v>ZET04</v>
          </cell>
          <cell r="H1185" t="str">
            <v>GRDF</v>
          </cell>
        </row>
        <row r="1186">
          <cell r="B1186" t="str">
            <v>SS0004</v>
          </cell>
          <cell r="C1186" t="str">
            <v>HANGEST</v>
          </cell>
          <cell r="D1186" t="str">
            <v>59343001</v>
          </cell>
          <cell r="E1186" t="str">
            <v>LILLE-LESQUIN</v>
          </cell>
          <cell r="F1186">
            <v>0</v>
          </cell>
          <cell r="G1186" t="str">
            <v>ZET04</v>
          </cell>
          <cell r="H1186" t="str">
            <v>SSC</v>
          </cell>
        </row>
        <row r="1187">
          <cell r="B1187" t="str">
            <v>GD1047</v>
          </cell>
          <cell r="C1187" t="str">
            <v>CORBIE</v>
          </cell>
          <cell r="D1187" t="str">
            <v>59343001</v>
          </cell>
          <cell r="E1187" t="str">
            <v>LILLE-LESQUIN</v>
          </cell>
          <cell r="F1187">
            <v>5</v>
          </cell>
          <cell r="G1187" t="str">
            <v>ZET04</v>
          </cell>
          <cell r="H1187" t="str">
            <v>GRDF</v>
          </cell>
        </row>
        <row r="1188">
          <cell r="B1188" t="str">
            <v>GD1042</v>
          </cell>
          <cell r="C1188" t="str">
            <v>AULT</v>
          </cell>
          <cell r="D1188" t="str">
            <v>59343001</v>
          </cell>
          <cell r="E1188" t="str">
            <v>LILLE-LESQUIN</v>
          </cell>
          <cell r="F1188">
            <v>10</v>
          </cell>
          <cell r="G1188" t="str">
            <v>ZET04</v>
          </cell>
          <cell r="H1188" t="str">
            <v>GRDF</v>
          </cell>
        </row>
        <row r="1189">
          <cell r="B1189" t="str">
            <v>GD1051</v>
          </cell>
          <cell r="C1189" t="str">
            <v>MONTDIDIER</v>
          </cell>
          <cell r="D1189" t="str">
            <v>59343001</v>
          </cell>
          <cell r="E1189" t="str">
            <v>LILLE-LESQUIN</v>
          </cell>
          <cell r="F1189">
            <v>7</v>
          </cell>
          <cell r="G1189" t="str">
            <v>ZET04</v>
          </cell>
          <cell r="H1189" t="str">
            <v>GRDF</v>
          </cell>
        </row>
        <row r="1190">
          <cell r="B1190" t="str">
            <v>GD1032</v>
          </cell>
          <cell r="C1190" t="str">
            <v>DOULLENS</v>
          </cell>
          <cell r="D1190" t="str">
            <v>59343001</v>
          </cell>
          <cell r="E1190" t="str">
            <v>LILLE-LESQUIN</v>
          </cell>
          <cell r="F1190">
            <v>8</v>
          </cell>
          <cell r="G1190" t="str">
            <v>ZET04</v>
          </cell>
          <cell r="H1190" t="str">
            <v>GRDF</v>
          </cell>
        </row>
        <row r="1191">
          <cell r="B1191" t="str">
            <v>GD0959</v>
          </cell>
          <cell r="C1191" t="str">
            <v>BERTANGLES</v>
          </cell>
          <cell r="D1191" t="str">
            <v>59343001</v>
          </cell>
          <cell r="E1191" t="str">
            <v>LILLE-LESQUIN</v>
          </cell>
          <cell r="F1191">
            <v>7</v>
          </cell>
          <cell r="G1191" t="str">
            <v>ZET04</v>
          </cell>
          <cell r="H1191" t="str">
            <v>GRDF</v>
          </cell>
        </row>
        <row r="1192">
          <cell r="B1192" t="str">
            <v>GD1036</v>
          </cell>
          <cell r="C1192" t="str">
            <v>SAINT-VALERY-SUR-SOMME</v>
          </cell>
          <cell r="D1192" t="str">
            <v>59343001</v>
          </cell>
          <cell r="E1192" t="str">
            <v>LILLE-LESQUIN</v>
          </cell>
          <cell r="F1192">
            <v>7</v>
          </cell>
          <cell r="G1192" t="str">
            <v>ZET04</v>
          </cell>
          <cell r="H1192" t="str">
            <v>GRDF</v>
          </cell>
        </row>
        <row r="1193">
          <cell r="B1193" t="str">
            <v>GD1038</v>
          </cell>
          <cell r="C1193" t="str">
            <v>BOURSEVILLE</v>
          </cell>
          <cell r="D1193" t="str">
            <v>59343001</v>
          </cell>
          <cell r="E1193" t="str">
            <v>LILLE-LESQUIN</v>
          </cell>
          <cell r="F1193">
            <v>8</v>
          </cell>
          <cell r="G1193" t="str">
            <v>ZET04</v>
          </cell>
          <cell r="H1193" t="str">
            <v>GRDF</v>
          </cell>
        </row>
        <row r="1194">
          <cell r="B1194" t="str">
            <v>GD1037</v>
          </cell>
          <cell r="C1194" t="str">
            <v>CAYEUX-SUR-MER</v>
          </cell>
          <cell r="D1194" t="str">
            <v>59343001</v>
          </cell>
          <cell r="E1194" t="str">
            <v>LILLE-LESQUIN</v>
          </cell>
          <cell r="F1194">
            <v>10</v>
          </cell>
          <cell r="G1194" t="str">
            <v>ZET04</v>
          </cell>
          <cell r="H1194" t="str">
            <v>GRDF</v>
          </cell>
        </row>
        <row r="1195">
          <cell r="B1195" t="str">
            <v>GD1040</v>
          </cell>
          <cell r="C1195" t="str">
            <v>FRESSENNEVILLE</v>
          </cell>
          <cell r="D1195" t="str">
            <v>59343001</v>
          </cell>
          <cell r="E1195" t="str">
            <v>LILLE-LESQUIN</v>
          </cell>
          <cell r="F1195">
            <v>10</v>
          </cell>
          <cell r="G1195" t="str">
            <v>ZET04</v>
          </cell>
          <cell r="H1195" t="str">
            <v>GRDF</v>
          </cell>
        </row>
        <row r="1196">
          <cell r="B1196" t="str">
            <v>GD1035</v>
          </cell>
          <cell r="C1196" t="str">
            <v>CRECY-EN-PONTHIEU</v>
          </cell>
          <cell r="D1196" t="str">
            <v>59343001</v>
          </cell>
          <cell r="E1196" t="str">
            <v>LILLE-LESQUIN</v>
          </cell>
          <cell r="F1196">
            <v>5</v>
          </cell>
          <cell r="G1196" t="str">
            <v>ZET04</v>
          </cell>
          <cell r="H1196" t="str">
            <v>GRDF</v>
          </cell>
        </row>
        <row r="1197">
          <cell r="B1197" t="str">
            <v>GD0993</v>
          </cell>
          <cell r="C1197" t="str">
            <v>RUE</v>
          </cell>
          <cell r="D1197" t="str">
            <v>59343001</v>
          </cell>
          <cell r="E1197" t="str">
            <v>LILLE-LESQUIN</v>
          </cell>
          <cell r="F1197">
            <v>10</v>
          </cell>
          <cell r="G1197" t="str">
            <v>ZET04</v>
          </cell>
          <cell r="H1197" t="str">
            <v>GRDF</v>
          </cell>
        </row>
        <row r="1198">
          <cell r="B1198" t="str">
            <v>GD1041</v>
          </cell>
          <cell r="C1198" t="str">
            <v>WOINCOURT</v>
          </cell>
          <cell r="D1198" t="str">
            <v>59343001</v>
          </cell>
          <cell r="E1198" t="str">
            <v>LILLE-LESQUIN</v>
          </cell>
          <cell r="F1198">
            <v>9</v>
          </cell>
          <cell r="G1198" t="str">
            <v>ZET04</v>
          </cell>
          <cell r="H1198" t="str">
            <v>GRDF</v>
          </cell>
        </row>
        <row r="1199">
          <cell r="B1199" t="str">
            <v>PR0001</v>
          </cell>
          <cell r="C1199" t="str">
            <v>PERONNE NTR=0</v>
          </cell>
          <cell r="D1199" t="str">
            <v>59343001</v>
          </cell>
          <cell r="E1199" t="str">
            <v>LILLE-LESQUIN</v>
          </cell>
          <cell r="F1199" t="str">
            <v>0(*)</v>
          </cell>
          <cell r="G1199" t="str">
            <v>ZET04</v>
          </cell>
          <cell r="H1199" t="str">
            <v>PRON</v>
          </cell>
        </row>
        <row r="1200">
          <cell r="B1200" t="str">
            <v>PR0001</v>
          </cell>
          <cell r="C1200" t="str">
            <v>PERONNE NTR=6</v>
          </cell>
          <cell r="D1200" t="str">
            <v>59343001</v>
          </cell>
          <cell r="E1200" t="str">
            <v>LILLE-LESQUIN</v>
          </cell>
          <cell r="F1200" t="str">
            <v>6(*)</v>
          </cell>
          <cell r="G1200" t="str">
            <v>ZET04</v>
          </cell>
          <cell r="H1200" t="str">
            <v>PRON</v>
          </cell>
        </row>
        <row r="1201">
          <cell r="B1201" t="str">
            <v>GD1054</v>
          </cell>
          <cell r="C1201" t="str">
            <v>HAM</v>
          </cell>
          <cell r="D1201" t="str">
            <v>59343001</v>
          </cell>
          <cell r="E1201" t="str">
            <v>LILLE-LESQUIN</v>
          </cell>
          <cell r="F1201">
            <v>4</v>
          </cell>
          <cell r="G1201" t="str">
            <v>ZET04</v>
          </cell>
          <cell r="H1201" t="str">
            <v>GRDF</v>
          </cell>
        </row>
        <row r="1202">
          <cell r="B1202" t="str">
            <v>GD1052</v>
          </cell>
          <cell r="C1202" t="str">
            <v>GUERBIGNY</v>
          </cell>
          <cell r="D1202" t="str">
            <v>59343001</v>
          </cell>
          <cell r="E1202" t="str">
            <v>LILLE-LESQUIN</v>
          </cell>
          <cell r="F1202">
            <v>6</v>
          </cell>
          <cell r="G1202" t="str">
            <v>ZET04</v>
          </cell>
          <cell r="H1202" t="str">
            <v>GRDF</v>
          </cell>
        </row>
        <row r="1203">
          <cell r="B1203" t="str">
            <v>GD1039</v>
          </cell>
          <cell r="C1203" t="str">
            <v>FRIVILLE-ESCARBOTIN</v>
          </cell>
          <cell r="D1203" t="str">
            <v>59343001</v>
          </cell>
          <cell r="E1203" t="str">
            <v>LILLE-LESQUIN</v>
          </cell>
          <cell r="F1203">
            <v>10</v>
          </cell>
          <cell r="G1203" t="str">
            <v>ZET04</v>
          </cell>
          <cell r="H1203" t="str">
            <v>GRDF</v>
          </cell>
        </row>
        <row r="1204">
          <cell r="B1204" t="str">
            <v>GD1049</v>
          </cell>
          <cell r="C1204" t="str">
            <v>HARBONNIERES</v>
          </cell>
          <cell r="D1204" t="str">
            <v>59343001</v>
          </cell>
          <cell r="E1204" t="str">
            <v>LILLE-LESQUIN</v>
          </cell>
          <cell r="F1204">
            <v>2</v>
          </cell>
          <cell r="G1204" t="str">
            <v>ZET04</v>
          </cell>
          <cell r="H1204" t="str">
            <v>GRDF</v>
          </cell>
        </row>
        <row r="1205">
          <cell r="B1205" t="str">
            <v>GD0958</v>
          </cell>
          <cell r="C1205" t="str">
            <v>SAILLY-FLIBEAUCOURT</v>
          </cell>
          <cell r="D1205" t="str">
            <v>59343001</v>
          </cell>
          <cell r="E1205" t="str">
            <v>LILLE-LESQUIN</v>
          </cell>
          <cell r="F1205">
            <v>6</v>
          </cell>
          <cell r="G1205" t="str">
            <v>ZET04</v>
          </cell>
          <cell r="H1205" t="str">
            <v>GRDF</v>
          </cell>
        </row>
        <row r="1206">
          <cell r="B1206" t="str">
            <v>SS0002</v>
          </cell>
          <cell r="C1206" t="str">
            <v>HERBECOURT</v>
          </cell>
          <cell r="D1206" t="str">
            <v>59343001</v>
          </cell>
          <cell r="E1206" t="str">
            <v>LILLE-LESQUIN</v>
          </cell>
          <cell r="F1206">
            <v>1</v>
          </cell>
          <cell r="G1206" t="str">
            <v>ZET04</v>
          </cell>
          <cell r="H1206" t="str">
            <v>SSC</v>
          </cell>
        </row>
        <row r="1207">
          <cell r="B1207" t="str">
            <v>GD0970</v>
          </cell>
          <cell r="C1207" t="str">
            <v>HOMBLEUX</v>
          </cell>
          <cell r="D1207" t="str">
            <v>59343001</v>
          </cell>
          <cell r="E1207" t="str">
            <v>LILLE-LESQUIN</v>
          </cell>
          <cell r="F1207">
            <v>1</v>
          </cell>
          <cell r="G1207" t="str">
            <v>ZET04</v>
          </cell>
          <cell r="H1207" t="str">
            <v>GRDF</v>
          </cell>
        </row>
        <row r="1208">
          <cell r="B1208" t="str">
            <v>SS0003</v>
          </cell>
          <cell r="C1208" t="str">
            <v>MARCELCAVE</v>
          </cell>
          <cell r="D1208" t="str">
            <v>59343001</v>
          </cell>
          <cell r="E1208" t="str">
            <v>LILLE-LESQUIN</v>
          </cell>
          <cell r="F1208">
            <v>2</v>
          </cell>
          <cell r="G1208" t="str">
            <v>ZET04</v>
          </cell>
          <cell r="H1208" t="str">
            <v>SSC</v>
          </cell>
        </row>
        <row r="1209">
          <cell r="B1209" t="str">
            <v>GD1053</v>
          </cell>
          <cell r="C1209" t="str">
            <v>ROYE</v>
          </cell>
          <cell r="D1209" t="str">
            <v>59343001</v>
          </cell>
          <cell r="E1209" t="str">
            <v>LILLE-LESQUIN</v>
          </cell>
          <cell r="F1209">
            <v>7</v>
          </cell>
          <cell r="G1209" t="str">
            <v>ZET04</v>
          </cell>
          <cell r="H1209" t="str">
            <v>GRDF</v>
          </cell>
        </row>
        <row r="1210">
          <cell r="B1210" t="str">
            <v>GD1045</v>
          </cell>
          <cell r="C1210" t="str">
            <v>VIGNACOURT</v>
          </cell>
          <cell r="D1210" t="str">
            <v>59343001</v>
          </cell>
          <cell r="E1210" t="str">
            <v>LILLE-LESQUIN</v>
          </cell>
          <cell r="F1210">
            <v>10</v>
          </cell>
          <cell r="G1210" t="str">
            <v>ZET04</v>
          </cell>
          <cell r="H1210" t="str">
            <v>GRDF</v>
          </cell>
        </row>
        <row r="1211">
          <cell r="B1211" t="str">
            <v>SS0005</v>
          </cell>
          <cell r="C1211" t="str">
            <v xml:space="preserve">VILLERS FAUCON </v>
          </cell>
          <cell r="D1211" t="str">
            <v>59343001</v>
          </cell>
          <cell r="E1211" t="str">
            <v>LILLE-LESQUIN</v>
          </cell>
          <cell r="F1211">
            <v>0</v>
          </cell>
          <cell r="G1211" t="str">
            <v>ZET04</v>
          </cell>
          <cell r="H1211" t="str">
            <v>SSC</v>
          </cell>
        </row>
        <row r="1212">
          <cell r="B1212" t="str">
            <v>SS0001</v>
          </cell>
          <cell r="C1212" t="str">
            <v>VRELY</v>
          </cell>
          <cell r="D1212" t="str">
            <v>59343001</v>
          </cell>
          <cell r="E1212" t="str">
            <v>LILLE-LESQUIN</v>
          </cell>
          <cell r="F1212">
            <v>1</v>
          </cell>
          <cell r="G1212" t="str">
            <v>ZET04</v>
          </cell>
          <cell r="H1212" t="str">
            <v>GRDF</v>
          </cell>
        </row>
        <row r="1213">
          <cell r="B1213" t="str">
            <v>GD8636</v>
          </cell>
          <cell r="C1213" t="str">
            <v>CASTRES</v>
          </cell>
          <cell r="D1213" t="str">
            <v>31069001</v>
          </cell>
          <cell r="E1213" t="str">
            <v>TOULOUSE-BLAGNAC</v>
          </cell>
          <cell r="F1213">
            <v>6</v>
          </cell>
          <cell r="G1213" t="str">
            <v>ZET06</v>
          </cell>
          <cell r="H1213" t="str">
            <v>GRDF</v>
          </cell>
        </row>
        <row r="1214">
          <cell r="B1214" t="str">
            <v>GD8611</v>
          </cell>
          <cell r="C1214" t="str">
            <v>ALBI</v>
          </cell>
          <cell r="D1214" t="str">
            <v>31069001</v>
          </cell>
          <cell r="E1214" t="str">
            <v>TOULOUSE-BLAGNAC</v>
          </cell>
          <cell r="F1214">
            <v>6</v>
          </cell>
          <cell r="G1214" t="str">
            <v>ZET06</v>
          </cell>
          <cell r="H1214" t="str">
            <v>GRDF</v>
          </cell>
        </row>
        <row r="1215">
          <cell r="B1215" t="str">
            <v>CX0001</v>
          </cell>
          <cell r="C1215" t="str">
            <v>CARMAUX</v>
          </cell>
          <cell r="D1215" t="str">
            <v>31069001</v>
          </cell>
          <cell r="E1215" t="str">
            <v>TOULOUSE-BLAGNAC</v>
          </cell>
          <cell r="F1215">
            <v>8</v>
          </cell>
          <cell r="G1215" t="str">
            <v>ZET06</v>
          </cell>
          <cell r="H1215" t="str">
            <v>CRMX</v>
          </cell>
        </row>
        <row r="1216">
          <cell r="B1216" t="str">
            <v>GD8612</v>
          </cell>
          <cell r="C1216" t="str">
            <v>CAGNAC-LES-MINES</v>
          </cell>
          <cell r="D1216" t="str">
            <v>31069001</v>
          </cell>
          <cell r="E1216" t="str">
            <v>TOULOUSE-BLAGNAC</v>
          </cell>
          <cell r="F1216">
            <v>7</v>
          </cell>
          <cell r="G1216" t="str">
            <v>ZET06</v>
          </cell>
          <cell r="H1216" t="str">
            <v>GRDF</v>
          </cell>
        </row>
        <row r="1217">
          <cell r="B1217" t="str">
            <v>GD8609</v>
          </cell>
          <cell r="C1217" t="str">
            <v>GRAULHET</v>
          </cell>
          <cell r="D1217" t="str">
            <v>31069001</v>
          </cell>
          <cell r="E1217" t="str">
            <v>TOULOUSE-BLAGNAC</v>
          </cell>
          <cell r="F1217">
            <v>6</v>
          </cell>
          <cell r="G1217" t="str">
            <v>ZET06</v>
          </cell>
          <cell r="H1217" t="str">
            <v>GRDF</v>
          </cell>
        </row>
        <row r="1218">
          <cell r="B1218" t="str">
            <v>GD8610</v>
          </cell>
          <cell r="C1218" t="str">
            <v>MARSSAC-SUR-TARN</v>
          </cell>
          <cell r="D1218" t="str">
            <v>31069001</v>
          </cell>
          <cell r="E1218" t="str">
            <v>TOULOUSE-BLAGNAC</v>
          </cell>
          <cell r="F1218">
            <v>6</v>
          </cell>
          <cell r="G1218" t="str">
            <v>ZET06</v>
          </cell>
          <cell r="H1218" t="str">
            <v>GRDF</v>
          </cell>
        </row>
        <row r="1219">
          <cell r="B1219" t="str">
            <v>LV0001</v>
          </cell>
          <cell r="C1219" t="str">
            <v>LAVAUR</v>
          </cell>
          <cell r="D1219" t="str">
            <v>31069001</v>
          </cell>
          <cell r="E1219" t="str">
            <v>TOULOUSE-BLAGNAC</v>
          </cell>
          <cell r="F1219">
            <v>4</v>
          </cell>
          <cell r="G1219" t="str">
            <v>ZET06</v>
          </cell>
          <cell r="H1219" t="str">
            <v>LAVA</v>
          </cell>
        </row>
        <row r="1220">
          <cell r="B1220" t="str">
            <v>GD8614</v>
          </cell>
          <cell r="C1220" t="str">
            <v>MONTAUBAN</v>
          </cell>
          <cell r="D1220" t="str">
            <v>47091001</v>
          </cell>
          <cell r="E1220" t="str">
            <v>AGEN</v>
          </cell>
          <cell r="F1220">
            <v>3</v>
          </cell>
          <cell r="G1220" t="str">
            <v>ZET06</v>
          </cell>
          <cell r="H1220" t="str">
            <v>GRDF</v>
          </cell>
        </row>
        <row r="1221">
          <cell r="B1221" t="str">
            <v>GD8600</v>
          </cell>
          <cell r="C1221" t="str">
            <v>CASTELSARRASIN</v>
          </cell>
          <cell r="D1221" t="str">
            <v>47091001</v>
          </cell>
          <cell r="E1221" t="str">
            <v>AGEN</v>
          </cell>
          <cell r="F1221">
            <v>4</v>
          </cell>
          <cell r="G1221" t="str">
            <v>ZET06</v>
          </cell>
          <cell r="H1221" t="str">
            <v>GRDF</v>
          </cell>
        </row>
        <row r="1222">
          <cell r="B1222" t="str">
            <v>GD8616</v>
          </cell>
          <cell r="C1222" t="str">
            <v>CAUSSADE</v>
          </cell>
          <cell r="D1222" t="str">
            <v>47091001</v>
          </cell>
          <cell r="E1222" t="str">
            <v>AGEN</v>
          </cell>
          <cell r="F1222">
            <v>5</v>
          </cell>
          <cell r="G1222" t="str">
            <v>ZET06</v>
          </cell>
          <cell r="H1222" t="str">
            <v>GRDF</v>
          </cell>
        </row>
        <row r="1223">
          <cell r="B1223" t="str">
            <v>GD8602</v>
          </cell>
          <cell r="C1223" t="str">
            <v>VALENCE-D'AGEN</v>
          </cell>
          <cell r="D1223" t="str">
            <v>47091001</v>
          </cell>
          <cell r="E1223" t="str">
            <v>AGEN</v>
          </cell>
          <cell r="F1223">
            <v>5</v>
          </cell>
          <cell r="G1223" t="str">
            <v>ZET06</v>
          </cell>
          <cell r="H1223" t="str">
            <v>GRDF</v>
          </cell>
        </row>
        <row r="1224">
          <cell r="B1224" t="str">
            <v>GD8613</v>
          </cell>
          <cell r="C1224" t="str">
            <v>GRISOLLES</v>
          </cell>
          <cell r="D1224" t="str">
            <v>31069001</v>
          </cell>
          <cell r="E1224" t="str">
            <v>TOULOUSE-BLAGNAC</v>
          </cell>
          <cell r="F1224">
            <v>2</v>
          </cell>
          <cell r="G1224" t="str">
            <v>ZET06</v>
          </cell>
          <cell r="H1224" t="str">
            <v>GRDF</v>
          </cell>
        </row>
        <row r="1225">
          <cell r="B1225" t="str">
            <v>GD8603</v>
          </cell>
          <cell r="C1225" t="str">
            <v>LAMAGISTERE</v>
          </cell>
          <cell r="D1225" t="str">
            <v>47091001</v>
          </cell>
          <cell r="E1225" t="str">
            <v>AGEN</v>
          </cell>
          <cell r="F1225">
            <v>5</v>
          </cell>
          <cell r="G1225" t="str">
            <v>ZET06</v>
          </cell>
          <cell r="H1225" t="str">
            <v>GRDF</v>
          </cell>
        </row>
        <row r="1226">
          <cell r="B1226" t="str">
            <v>GD8601</v>
          </cell>
          <cell r="C1226" t="str">
            <v>MOISSAC</v>
          </cell>
          <cell r="D1226" t="str">
            <v>47091001</v>
          </cell>
          <cell r="E1226" t="str">
            <v>AGEN</v>
          </cell>
          <cell r="F1226">
            <v>5</v>
          </cell>
          <cell r="G1226" t="str">
            <v>ZET06</v>
          </cell>
          <cell r="H1226" t="str">
            <v>GRDF</v>
          </cell>
        </row>
        <row r="1227">
          <cell r="B1227" t="str">
            <v>GD8615</v>
          </cell>
          <cell r="C1227" t="str">
            <v>MONTECH</v>
          </cell>
          <cell r="D1227" t="str">
            <v>47091001</v>
          </cell>
          <cell r="E1227" t="str">
            <v>AGEN</v>
          </cell>
          <cell r="F1227">
            <v>4</v>
          </cell>
          <cell r="G1227" t="str">
            <v>ZET06</v>
          </cell>
          <cell r="H1227" t="str">
            <v>GRDF</v>
          </cell>
        </row>
        <row r="1228">
          <cell r="B1228" t="str">
            <v>GD0919</v>
          </cell>
          <cell r="C1228" t="str">
            <v>LES ARCS</v>
          </cell>
          <cell r="D1228" t="str">
            <v>13054001</v>
          </cell>
          <cell r="E1228" t="str">
            <v>MARIGNANE</v>
          </cell>
          <cell r="F1228">
            <v>4</v>
          </cell>
          <cell r="G1228" t="str">
            <v>ZET04</v>
          </cell>
          <cell r="H1228" t="str">
            <v>GRDF</v>
          </cell>
        </row>
        <row r="1229">
          <cell r="B1229" t="str">
            <v>GD0918</v>
          </cell>
          <cell r="C1229" t="str">
            <v>BARJOLS</v>
          </cell>
          <cell r="D1229" t="str">
            <v>13054001</v>
          </cell>
          <cell r="E1229" t="str">
            <v>MARIGNANE</v>
          </cell>
          <cell r="F1229">
            <v>10</v>
          </cell>
          <cell r="G1229" t="str">
            <v>ZET04</v>
          </cell>
          <cell r="H1229" t="str">
            <v>GRDF</v>
          </cell>
        </row>
        <row r="1230">
          <cell r="B1230" t="str">
            <v>GD0913</v>
          </cell>
          <cell r="C1230" t="str">
            <v>LE BEAUSSET</v>
          </cell>
          <cell r="D1230" t="str">
            <v>13054001</v>
          </cell>
          <cell r="E1230" t="str">
            <v>MARIGNANE</v>
          </cell>
          <cell r="F1230">
            <v>5</v>
          </cell>
          <cell r="G1230" t="str">
            <v>ZET04</v>
          </cell>
          <cell r="H1230" t="str">
            <v>GRDF</v>
          </cell>
        </row>
        <row r="1231">
          <cell r="B1231" t="str">
            <v>GD0915</v>
          </cell>
          <cell r="C1231" t="str">
            <v>SAINT-MAXIMIN-LA-SAINTE-BAUME</v>
          </cell>
          <cell r="D1231" t="str">
            <v>13054001</v>
          </cell>
          <cell r="E1231" t="str">
            <v>MARIGNANE</v>
          </cell>
          <cell r="F1231">
            <v>3</v>
          </cell>
          <cell r="G1231" t="str">
            <v>ZET04</v>
          </cell>
          <cell r="H1231" t="str">
            <v>GRDF</v>
          </cell>
        </row>
        <row r="1232">
          <cell r="B1232" t="str">
            <v>GD1098</v>
          </cell>
          <cell r="C1232" t="str">
            <v>LE LUC</v>
          </cell>
          <cell r="D1232" t="str">
            <v>13054001</v>
          </cell>
          <cell r="E1232" t="str">
            <v>MARIGNANE</v>
          </cell>
          <cell r="F1232">
            <v>10</v>
          </cell>
          <cell r="G1232" t="str">
            <v>ZET04</v>
          </cell>
          <cell r="H1232" t="str">
            <v>GRDF</v>
          </cell>
        </row>
        <row r="1233">
          <cell r="B1233" t="str">
            <v>GD0921</v>
          </cell>
          <cell r="C1233" t="str">
            <v>DRAGUIGNAN</v>
          </cell>
          <cell r="D1233" t="str">
            <v>13054001</v>
          </cell>
          <cell r="E1233" t="str">
            <v>MARIGNANE</v>
          </cell>
          <cell r="F1233">
            <v>6</v>
          </cell>
          <cell r="G1233" t="str">
            <v>ZET04</v>
          </cell>
          <cell r="H1233" t="str">
            <v>GRDF</v>
          </cell>
        </row>
        <row r="1234">
          <cell r="B1234" t="str">
            <v>GD0920</v>
          </cell>
          <cell r="C1234" t="str">
            <v>FREJUS</v>
          </cell>
          <cell r="D1234" t="str">
            <v>06088001</v>
          </cell>
          <cell r="E1234" t="str">
            <v>NICE</v>
          </cell>
          <cell r="F1234">
            <v>6</v>
          </cell>
          <cell r="G1234" t="str">
            <v>ZET04</v>
          </cell>
          <cell r="H1234" t="str">
            <v>GRDF</v>
          </cell>
        </row>
        <row r="1235">
          <cell r="B1235" t="str">
            <v>GD0917</v>
          </cell>
          <cell r="C1235" t="str">
            <v>SALERNES</v>
          </cell>
          <cell r="D1235" t="str">
            <v>13054001</v>
          </cell>
          <cell r="E1235" t="str">
            <v>MARIGNANE</v>
          </cell>
          <cell r="F1235">
            <v>7</v>
          </cell>
          <cell r="G1235" t="str">
            <v>ZET04</v>
          </cell>
          <cell r="H1235" t="str">
            <v>GRDF</v>
          </cell>
        </row>
        <row r="1236">
          <cell r="B1236" t="str">
            <v>GD0914</v>
          </cell>
          <cell r="C1236" t="str">
            <v>SIGNES</v>
          </cell>
          <cell r="D1236" t="str">
            <v>13054001</v>
          </cell>
          <cell r="E1236" t="str">
            <v>MARIGNANE</v>
          </cell>
          <cell r="F1236">
            <v>9</v>
          </cell>
          <cell r="G1236" t="str">
            <v>ZET04</v>
          </cell>
          <cell r="H1236" t="str">
            <v>GRDF</v>
          </cell>
        </row>
        <row r="1237">
          <cell r="B1237" t="str">
            <v>GD0930</v>
          </cell>
          <cell r="C1237" t="str">
            <v>VARAGES</v>
          </cell>
          <cell r="D1237" t="str">
            <v>13054001</v>
          </cell>
          <cell r="E1237" t="str">
            <v>MARIGNANE</v>
          </cell>
          <cell r="F1237">
            <v>4</v>
          </cell>
          <cell r="G1237" t="str">
            <v>ZET04</v>
          </cell>
          <cell r="H1237" t="str">
            <v>GRDF</v>
          </cell>
        </row>
        <row r="1238">
          <cell r="B1238" t="str">
            <v>GD0900</v>
          </cell>
          <cell r="C1238" t="str">
            <v>APT</v>
          </cell>
          <cell r="D1238" t="str">
            <v>13054001</v>
          </cell>
          <cell r="E1238" t="str">
            <v>MARIGNANE</v>
          </cell>
          <cell r="F1238">
            <v>10</v>
          </cell>
          <cell r="G1238" t="str">
            <v>ZET04</v>
          </cell>
          <cell r="H1238" t="str">
            <v>GRDF</v>
          </cell>
        </row>
        <row r="1239">
          <cell r="B1239" t="str">
            <v>GD0894</v>
          </cell>
          <cell r="C1239" t="str">
            <v>AUBIGNAN</v>
          </cell>
          <cell r="D1239" t="str">
            <v>13054001</v>
          </cell>
          <cell r="E1239" t="str">
            <v>MARIGNANE</v>
          </cell>
          <cell r="F1239">
            <v>8</v>
          </cell>
          <cell r="G1239" t="str">
            <v>ZET04</v>
          </cell>
          <cell r="H1239" t="str">
            <v>GRDF</v>
          </cell>
        </row>
        <row r="1240">
          <cell r="B1240" t="str">
            <v>GD0895</v>
          </cell>
          <cell r="C1240" t="str">
            <v>CAROMB</v>
          </cell>
          <cell r="D1240" t="str">
            <v>13054001</v>
          </cell>
          <cell r="E1240" t="str">
            <v>MARIGNANE</v>
          </cell>
          <cell r="F1240">
            <v>10</v>
          </cell>
          <cell r="G1240" t="str">
            <v>ZET04</v>
          </cell>
          <cell r="H1240" t="str">
            <v>GRDF</v>
          </cell>
        </row>
        <row r="1241">
          <cell r="B1241" t="str">
            <v>GD0889</v>
          </cell>
          <cell r="C1241" t="str">
            <v>BOLLENE</v>
          </cell>
          <cell r="D1241" t="str">
            <v>13054001</v>
          </cell>
          <cell r="E1241" t="str">
            <v>MARIGNANE</v>
          </cell>
          <cell r="F1241">
            <v>4</v>
          </cell>
          <cell r="G1241" t="str">
            <v>ZET04</v>
          </cell>
          <cell r="H1241" t="str">
            <v>GRDF</v>
          </cell>
        </row>
        <row r="1242">
          <cell r="B1242" t="str">
            <v>GD0899</v>
          </cell>
          <cell r="C1242" t="str">
            <v>CABRIERES-D'AVIGNON</v>
          </cell>
          <cell r="D1242" t="str">
            <v>13054001</v>
          </cell>
          <cell r="E1242" t="str">
            <v>MARIGNANE</v>
          </cell>
          <cell r="F1242">
            <v>10</v>
          </cell>
          <cell r="G1242" t="str">
            <v>ZET04</v>
          </cell>
          <cell r="H1242" t="str">
            <v>GRDF</v>
          </cell>
        </row>
        <row r="1243">
          <cell r="B1243" t="str">
            <v>GD0890</v>
          </cell>
          <cell r="C1243" t="str">
            <v>VAISON-LA-ROMAINE</v>
          </cell>
          <cell r="D1243" t="str">
            <v>13054001</v>
          </cell>
          <cell r="E1243" t="str">
            <v>MARIGNANE</v>
          </cell>
          <cell r="F1243">
            <v>0</v>
          </cell>
          <cell r="G1243" t="str">
            <v>ZET04</v>
          </cell>
          <cell r="H1243" t="str">
            <v>GRDF</v>
          </cell>
        </row>
        <row r="1244">
          <cell r="B1244" t="str">
            <v>GD0892</v>
          </cell>
          <cell r="C1244" t="str">
            <v>CARPENTRAS</v>
          </cell>
          <cell r="D1244" t="str">
            <v>13054001</v>
          </cell>
          <cell r="E1244" t="str">
            <v>MARIGNANE</v>
          </cell>
          <cell r="F1244">
            <v>7</v>
          </cell>
          <cell r="G1244" t="str">
            <v>ZET04</v>
          </cell>
          <cell r="H1244" t="str">
            <v>GRDF</v>
          </cell>
        </row>
        <row r="1245">
          <cell r="B1245" t="str">
            <v>GD0916</v>
          </cell>
          <cell r="C1245" t="str">
            <v>CHATEAUNEUF-DE-GADAGNE</v>
          </cell>
          <cell r="D1245" t="str">
            <v>13054001</v>
          </cell>
          <cell r="E1245" t="str">
            <v>MARIGNANE</v>
          </cell>
          <cell r="F1245">
            <v>1</v>
          </cell>
          <cell r="G1245" t="str">
            <v>ZET04</v>
          </cell>
          <cell r="H1245" t="str">
            <v>GRDF</v>
          </cell>
        </row>
        <row r="1246">
          <cell r="B1246" t="str">
            <v>GD0928</v>
          </cell>
          <cell r="C1246" t="str">
            <v>LAPALUD</v>
          </cell>
          <cell r="D1246" t="str">
            <v>26198001</v>
          </cell>
          <cell r="E1246" t="str">
            <v>MONTELIMAR</v>
          </cell>
          <cell r="F1246">
            <v>6</v>
          </cell>
          <cell r="G1246" t="str">
            <v>ZET04</v>
          </cell>
          <cell r="H1246" t="str">
            <v>GRDF</v>
          </cell>
        </row>
        <row r="1247">
          <cell r="B1247" t="str">
            <v>GD0898</v>
          </cell>
          <cell r="C1247" t="str">
            <v>ROBION</v>
          </cell>
          <cell r="D1247" t="str">
            <v>13054001</v>
          </cell>
          <cell r="E1247" t="str">
            <v>MARIGNANE</v>
          </cell>
          <cell r="F1247">
            <v>6</v>
          </cell>
          <cell r="G1247" t="str">
            <v>ZET04</v>
          </cell>
          <cell r="H1247" t="str">
            <v>GRDF</v>
          </cell>
        </row>
        <row r="1248">
          <cell r="B1248" t="str">
            <v>GD0893</v>
          </cell>
          <cell r="C1248" t="str">
            <v>SARRIANS</v>
          </cell>
          <cell r="D1248" t="str">
            <v>13054001</v>
          </cell>
          <cell r="E1248" t="str">
            <v>MARIGNANE</v>
          </cell>
          <cell r="F1248">
            <v>3</v>
          </cell>
          <cell r="G1248" t="str">
            <v>ZET04</v>
          </cell>
          <cell r="H1248" t="str">
            <v>GRDF</v>
          </cell>
        </row>
        <row r="1249">
          <cell r="B1249" t="str">
            <v>GD0108</v>
          </cell>
          <cell r="C1249" t="str">
            <v>VALREAS</v>
          </cell>
          <cell r="D1249" t="str">
            <v>26198001</v>
          </cell>
          <cell r="E1249" t="str">
            <v>MONTELIMAR</v>
          </cell>
          <cell r="F1249">
            <v>5</v>
          </cell>
          <cell r="G1249" t="str">
            <v>ZET04</v>
          </cell>
          <cell r="H1249" t="str">
            <v>GRDF</v>
          </cell>
        </row>
        <row r="1250">
          <cell r="B1250" t="str">
            <v>VN0004</v>
          </cell>
          <cell r="C1250" t="str">
            <v>SAINT-REVEREND</v>
          </cell>
          <cell r="D1250" t="str">
            <v>44020001</v>
          </cell>
          <cell r="E1250" t="str">
            <v>NANTES-BOUGUENAIS</v>
          </cell>
          <cell r="F1250">
            <v>4</v>
          </cell>
          <cell r="G1250" t="str">
            <v>ZET04</v>
          </cell>
          <cell r="H1250" t="str">
            <v>VNNE</v>
          </cell>
        </row>
        <row r="1251">
          <cell r="B1251" t="str">
            <v>GD0882</v>
          </cell>
          <cell r="C1251" t="str">
            <v>LA ROCHE-SUR-YON</v>
          </cell>
          <cell r="D1251" t="str">
            <v>44020001</v>
          </cell>
          <cell r="E1251" t="str">
            <v>NANTES-BOUGUENAIS</v>
          </cell>
          <cell r="F1251">
            <v>3</v>
          </cell>
          <cell r="G1251" t="str">
            <v>ZET04</v>
          </cell>
          <cell r="H1251" t="str">
            <v>GRDF</v>
          </cell>
        </row>
        <row r="1252">
          <cell r="B1252" t="str">
            <v>GD0875</v>
          </cell>
          <cell r="C1252" t="str">
            <v>LA JAUDONNIERE</v>
          </cell>
          <cell r="D1252" t="str">
            <v>44020001</v>
          </cell>
          <cell r="E1252" t="str">
            <v>NANTES-BOUGUENAIS</v>
          </cell>
          <cell r="F1252">
            <v>1</v>
          </cell>
          <cell r="G1252" t="str">
            <v>ZET04</v>
          </cell>
          <cell r="H1252" t="str">
            <v>GRDF</v>
          </cell>
        </row>
        <row r="1253">
          <cell r="B1253" t="str">
            <v>VN0003</v>
          </cell>
          <cell r="C1253" t="str">
            <v>LES CLOUZEAUX</v>
          </cell>
          <cell r="D1253" t="str">
            <v>44020001</v>
          </cell>
          <cell r="E1253" t="str">
            <v>NANTES-BOUGUENAIS</v>
          </cell>
          <cell r="F1253">
            <v>3</v>
          </cell>
          <cell r="G1253" t="str">
            <v>ZET04</v>
          </cell>
          <cell r="H1253" t="str">
            <v>VNNE</v>
          </cell>
        </row>
        <row r="1254">
          <cell r="B1254" t="str">
            <v>VN0006</v>
          </cell>
          <cell r="C1254" t="str">
            <v>BAZOGES</v>
          </cell>
          <cell r="D1254" t="str">
            <v>44020001</v>
          </cell>
          <cell r="E1254" t="str">
            <v>NANTES-BOUGUENAIS</v>
          </cell>
          <cell r="F1254">
            <v>1</v>
          </cell>
          <cell r="G1254" t="str">
            <v>ZET04</v>
          </cell>
          <cell r="H1254" t="str">
            <v>VNNE</v>
          </cell>
        </row>
        <row r="1255">
          <cell r="B1255" t="str">
            <v>GD0866</v>
          </cell>
          <cell r="C1255" t="str">
            <v>SAINT-FULGENT</v>
          </cell>
          <cell r="D1255" t="str">
            <v>44020001</v>
          </cell>
          <cell r="E1255" t="str">
            <v>NANTES-BOUGUENAIS</v>
          </cell>
          <cell r="F1255">
            <v>1</v>
          </cell>
          <cell r="G1255" t="str">
            <v>ZET04</v>
          </cell>
          <cell r="H1255" t="str">
            <v>GRDF</v>
          </cell>
        </row>
        <row r="1256">
          <cell r="B1256" t="str">
            <v>GD0868</v>
          </cell>
          <cell r="C1256" t="str">
            <v>LA BERNARDIERE</v>
          </cell>
          <cell r="D1256" t="str">
            <v>44020001</v>
          </cell>
          <cell r="E1256" t="str">
            <v>NANTES-BOUGUENAIS</v>
          </cell>
          <cell r="F1256">
            <v>10</v>
          </cell>
          <cell r="G1256" t="str">
            <v>ZET04</v>
          </cell>
          <cell r="H1256" t="str">
            <v>GRDF</v>
          </cell>
        </row>
        <row r="1257">
          <cell r="B1257" t="str">
            <v>GD0881</v>
          </cell>
          <cell r="C1257" t="str">
            <v>LA FERRIERE</v>
          </cell>
          <cell r="D1257" t="str">
            <v>44020001</v>
          </cell>
          <cell r="E1257" t="str">
            <v>NANTES-BOUGUENAIS</v>
          </cell>
          <cell r="F1257">
            <v>1</v>
          </cell>
          <cell r="G1257" t="str">
            <v>ZET04</v>
          </cell>
          <cell r="H1257" t="str">
            <v>GRDF</v>
          </cell>
        </row>
        <row r="1258">
          <cell r="B1258" t="str">
            <v>GD0879</v>
          </cell>
          <cell r="C1258" t="str">
            <v>CHANTONNAY</v>
          </cell>
          <cell r="D1258" t="str">
            <v>44020001</v>
          </cell>
          <cell r="E1258" t="str">
            <v>NANTES-BOUGUENAIS</v>
          </cell>
          <cell r="F1258">
            <v>4</v>
          </cell>
          <cell r="G1258" t="str">
            <v>ZET04</v>
          </cell>
          <cell r="H1258" t="str">
            <v>GRDF</v>
          </cell>
        </row>
        <row r="1259">
          <cell r="B1259" t="str">
            <v>GD0885</v>
          </cell>
          <cell r="C1259" t="str">
            <v>LA MOTHE-ACHARD</v>
          </cell>
          <cell r="D1259" t="str">
            <v>44020001</v>
          </cell>
          <cell r="E1259" t="str">
            <v>NANTES-BOUGUENAIS</v>
          </cell>
          <cell r="F1259">
            <v>10</v>
          </cell>
          <cell r="G1259" t="str">
            <v>ZET04</v>
          </cell>
          <cell r="H1259" t="str">
            <v>GRDF</v>
          </cell>
        </row>
        <row r="1260">
          <cell r="B1260" t="str">
            <v>GD0884</v>
          </cell>
          <cell r="C1260" t="str">
            <v>LES SABLES-D'OLONNE</v>
          </cell>
          <cell r="D1260" t="str">
            <v>44020001</v>
          </cell>
          <cell r="E1260" t="str">
            <v>NANTES-BOUGUENAIS</v>
          </cell>
          <cell r="F1260">
            <v>7</v>
          </cell>
          <cell r="G1260" t="str">
            <v>ZET04</v>
          </cell>
          <cell r="H1260" t="str">
            <v>GRDF</v>
          </cell>
        </row>
        <row r="1261">
          <cell r="B1261" t="str">
            <v>GD0886</v>
          </cell>
          <cell r="C1261" t="str">
            <v>COEX</v>
          </cell>
          <cell r="D1261" t="str">
            <v>44020001</v>
          </cell>
          <cell r="E1261" t="str">
            <v>NANTES-BOUGUENAIS</v>
          </cell>
          <cell r="F1261">
            <v>7</v>
          </cell>
          <cell r="G1261" t="str">
            <v>ZET04</v>
          </cell>
          <cell r="H1261" t="str">
            <v>GRDF</v>
          </cell>
        </row>
        <row r="1262">
          <cell r="B1262" t="str">
            <v>GD0887</v>
          </cell>
          <cell r="C1262" t="str">
            <v>COMMEQUIERS</v>
          </cell>
          <cell r="D1262" t="str">
            <v>44020001</v>
          </cell>
          <cell r="E1262" t="str">
            <v>NANTES-BOUGUENAIS</v>
          </cell>
          <cell r="F1262">
            <v>4</v>
          </cell>
          <cell r="G1262" t="str">
            <v>ZET04</v>
          </cell>
          <cell r="H1262" t="str">
            <v>GRDF</v>
          </cell>
        </row>
        <row r="1263">
          <cell r="B1263" t="str">
            <v>GD0880</v>
          </cell>
          <cell r="C1263" t="str">
            <v>LES ESSARTS</v>
          </cell>
          <cell r="D1263" t="str">
            <v>44020001</v>
          </cell>
          <cell r="E1263" t="str">
            <v>NANTES-BOUGUENAIS</v>
          </cell>
          <cell r="F1263">
            <v>1</v>
          </cell>
          <cell r="G1263" t="str">
            <v>ZET04</v>
          </cell>
          <cell r="H1263" t="str">
            <v>GRDF</v>
          </cell>
        </row>
        <row r="1264">
          <cell r="B1264" t="str">
            <v>GD0888</v>
          </cell>
          <cell r="C1264" t="str">
            <v>SAINT-GILLES-CROIX-DE-VIE</v>
          </cell>
          <cell r="D1264" t="str">
            <v>44020001</v>
          </cell>
          <cell r="E1264" t="str">
            <v>NANTES-BOUGUENAIS</v>
          </cell>
          <cell r="F1264">
            <v>8</v>
          </cell>
          <cell r="G1264" t="str">
            <v>ZET04</v>
          </cell>
          <cell r="H1264" t="str">
            <v>GRDF</v>
          </cell>
        </row>
        <row r="1265">
          <cell r="B1265" t="str">
            <v>GD0874</v>
          </cell>
          <cell r="C1265" t="str">
            <v>FONTENAY-LE-COMTE</v>
          </cell>
          <cell r="D1265" t="str">
            <v>44020001</v>
          </cell>
          <cell r="E1265" t="str">
            <v>NANTES-BOUGUENAIS</v>
          </cell>
          <cell r="F1265">
            <v>3</v>
          </cell>
          <cell r="G1265" t="str">
            <v>ZET04</v>
          </cell>
          <cell r="H1265" t="str">
            <v>GRDF</v>
          </cell>
        </row>
        <row r="1266">
          <cell r="B1266" t="str">
            <v>GD0867</v>
          </cell>
          <cell r="C1266" t="str">
            <v>LES HERBIERS</v>
          </cell>
          <cell r="D1266" t="str">
            <v>44020001</v>
          </cell>
          <cell r="E1266" t="str">
            <v>NANTES-BOUGUENAIS</v>
          </cell>
          <cell r="F1266">
            <v>4</v>
          </cell>
          <cell r="G1266" t="str">
            <v>ZET04</v>
          </cell>
          <cell r="H1266" t="str">
            <v>GRDF</v>
          </cell>
        </row>
        <row r="1267">
          <cell r="B1267" t="str">
            <v>GD0876</v>
          </cell>
          <cell r="C1267" t="str">
            <v>L'HERMENAULT</v>
          </cell>
          <cell r="D1267" t="str">
            <v>44020001</v>
          </cell>
          <cell r="E1267" t="str">
            <v>NANTES-BOUGUENAIS</v>
          </cell>
          <cell r="F1267">
            <v>3</v>
          </cell>
          <cell r="G1267" t="str">
            <v>ZET04</v>
          </cell>
          <cell r="H1267" t="str">
            <v>GRDF</v>
          </cell>
        </row>
        <row r="1268">
          <cell r="B1268" t="str">
            <v>GD1095</v>
          </cell>
          <cell r="C1268" t="str">
            <v>L'ILE D'ELLE</v>
          </cell>
          <cell r="D1268" t="str">
            <v>44020001</v>
          </cell>
          <cell r="E1268" t="str">
            <v>NANTES-BOUGUENAIS</v>
          </cell>
          <cell r="F1268">
            <v>10</v>
          </cell>
          <cell r="G1268" t="str">
            <v>ZET04</v>
          </cell>
          <cell r="H1268" t="str">
            <v>GRDF</v>
          </cell>
        </row>
        <row r="1269">
          <cell r="B1269" t="str">
            <v>GD0878</v>
          </cell>
          <cell r="C1269" t="str">
            <v>LUCON</v>
          </cell>
          <cell r="D1269" t="str">
            <v>44020001</v>
          </cell>
          <cell r="E1269" t="str">
            <v>NANTES-BOUGUENAIS</v>
          </cell>
          <cell r="F1269">
            <v>10</v>
          </cell>
          <cell r="G1269" t="str">
            <v>ZET04</v>
          </cell>
          <cell r="H1269" t="str">
            <v>GRDF</v>
          </cell>
        </row>
        <row r="1270">
          <cell r="B1270" t="str">
            <v>GD0872</v>
          </cell>
          <cell r="C1270" t="str">
            <v>POUZAUGES</v>
          </cell>
          <cell r="D1270" t="str">
            <v>44020001</v>
          </cell>
          <cell r="E1270" t="str">
            <v>NANTES-BOUGUENAIS</v>
          </cell>
          <cell r="F1270">
            <v>2</v>
          </cell>
          <cell r="G1270" t="str">
            <v>ZET04</v>
          </cell>
          <cell r="H1270" t="str">
            <v>GRDF</v>
          </cell>
        </row>
        <row r="1271">
          <cell r="B1271" t="str">
            <v>VN0007</v>
          </cell>
          <cell r="C1271" t="str">
            <v>MOUCHAMPS</v>
          </cell>
          <cell r="D1271" t="str">
            <v>44020001</v>
          </cell>
          <cell r="E1271" t="str">
            <v>NANTES-BOUGUENAIS</v>
          </cell>
          <cell r="F1271">
            <v>1</v>
          </cell>
          <cell r="G1271" t="str">
            <v>ZET04</v>
          </cell>
          <cell r="H1271" t="str">
            <v>VNNE</v>
          </cell>
        </row>
        <row r="1272">
          <cell r="B1272" t="str">
            <v>GD0877</v>
          </cell>
          <cell r="C1272" t="str">
            <v>SAINTE-HERMINE</v>
          </cell>
          <cell r="D1272" t="str">
            <v>44020001</v>
          </cell>
          <cell r="E1272" t="str">
            <v>NANTES-BOUGUENAIS</v>
          </cell>
          <cell r="F1272">
            <v>9</v>
          </cell>
          <cell r="G1272" t="str">
            <v>ZET04</v>
          </cell>
          <cell r="H1272" t="str">
            <v>GRDF</v>
          </cell>
        </row>
        <row r="1273">
          <cell r="B1273" t="str">
            <v>GD0883</v>
          </cell>
          <cell r="C1273" t="str">
            <v>SAINTE-FOY</v>
          </cell>
          <cell r="D1273" t="str">
            <v>44020001</v>
          </cell>
          <cell r="E1273" t="str">
            <v>NANTES-BOUGUENAIS</v>
          </cell>
          <cell r="F1273">
            <v>3</v>
          </cell>
          <cell r="G1273" t="str">
            <v>ZET04</v>
          </cell>
          <cell r="H1273" t="str">
            <v>GRDF</v>
          </cell>
        </row>
        <row r="1274">
          <cell r="B1274" t="str">
            <v>VN0011</v>
          </cell>
          <cell r="C1274" t="str">
            <v>SAINT-HILAIRE-LA FORET</v>
          </cell>
          <cell r="D1274" t="str">
            <v>44020001</v>
          </cell>
          <cell r="E1274" t="str">
            <v>NANTES-BOUGUENAIS</v>
          </cell>
          <cell r="F1274">
            <v>7</v>
          </cell>
          <cell r="G1274" t="str">
            <v>ZET04</v>
          </cell>
          <cell r="H1274" t="str">
            <v>GRDF</v>
          </cell>
        </row>
        <row r="1275">
          <cell r="B1275" t="str">
            <v>GD0865</v>
          </cell>
          <cell r="C1275" t="str">
            <v>SAINT-LAURENT-SUR-SEVRE</v>
          </cell>
          <cell r="D1275" t="str">
            <v>44020001</v>
          </cell>
          <cell r="E1275" t="str">
            <v>NANTES-BOUGUENAIS</v>
          </cell>
          <cell r="F1275">
            <v>6</v>
          </cell>
          <cell r="G1275" t="str">
            <v>ZET04</v>
          </cell>
          <cell r="H1275" t="str">
            <v>GRDF</v>
          </cell>
        </row>
        <row r="1276">
          <cell r="B1276" t="str">
            <v>GD0873</v>
          </cell>
          <cell r="C1276" t="str">
            <v>SAINT-MESMIN</v>
          </cell>
          <cell r="D1276" t="str">
            <v>44020001</v>
          </cell>
          <cell r="E1276" t="str">
            <v>NANTES-BOUGUENAIS</v>
          </cell>
          <cell r="F1276">
            <v>3</v>
          </cell>
          <cell r="G1276" t="str">
            <v>ZET04</v>
          </cell>
          <cell r="H1276" t="str">
            <v>GRDF</v>
          </cell>
        </row>
        <row r="1277">
          <cell r="B1277" t="str">
            <v>VN0005</v>
          </cell>
          <cell r="C1277" t="str">
            <v>AVAILLES-EN-CHATELLERAULT</v>
          </cell>
          <cell r="D1277" t="str">
            <v>37179001</v>
          </cell>
          <cell r="E1277" t="str">
            <v>TOURS</v>
          </cell>
          <cell r="F1277">
            <v>3</v>
          </cell>
          <cell r="G1277" t="str">
            <v>ZET04</v>
          </cell>
          <cell r="H1277" t="str">
            <v>VNNE</v>
          </cell>
        </row>
        <row r="1278">
          <cell r="B1278" t="str">
            <v>VN0009</v>
          </cell>
          <cell r="C1278" t="str">
            <v>AVANTON</v>
          </cell>
          <cell r="D1278" t="str">
            <v>37179001</v>
          </cell>
          <cell r="E1278" t="str">
            <v>TOURS</v>
          </cell>
          <cell r="F1278">
            <v>2</v>
          </cell>
          <cell r="G1278" t="str">
            <v>ZET04</v>
          </cell>
          <cell r="H1278" t="str">
            <v>GRDF</v>
          </cell>
        </row>
        <row r="1279">
          <cell r="B1279" t="str">
            <v>VN0013</v>
          </cell>
          <cell r="C1279" t="str">
            <v xml:space="preserve">BEAUMONT SAINT CYR </v>
          </cell>
          <cell r="D1279" t="str">
            <v>37179001</v>
          </cell>
          <cell r="E1279" t="str">
            <v>TOURS</v>
          </cell>
          <cell r="F1279">
            <v>3</v>
          </cell>
          <cell r="G1279" t="str">
            <v>ZET04</v>
          </cell>
          <cell r="H1279" t="str">
            <v>VNNE</v>
          </cell>
        </row>
        <row r="1280">
          <cell r="B1280" t="str">
            <v>GD0784</v>
          </cell>
          <cell r="C1280" t="str">
            <v>POITIERS</v>
          </cell>
          <cell r="D1280" t="str">
            <v>37179001</v>
          </cell>
          <cell r="E1280" t="str">
            <v>TOURS</v>
          </cell>
          <cell r="F1280">
            <v>1</v>
          </cell>
          <cell r="G1280" t="str">
            <v>ZET04</v>
          </cell>
          <cell r="H1280" t="str">
            <v>GRDF</v>
          </cell>
        </row>
        <row r="1281">
          <cell r="B1281" t="str">
            <v>GD0782</v>
          </cell>
          <cell r="C1281" t="str">
            <v>CHATELLERAULT</v>
          </cell>
          <cell r="D1281" t="str">
            <v>37179001</v>
          </cell>
          <cell r="E1281" t="str">
            <v>TOURS</v>
          </cell>
          <cell r="F1281">
            <v>3</v>
          </cell>
          <cell r="G1281" t="str">
            <v>ZET04</v>
          </cell>
          <cell r="H1281" t="str">
            <v>GRDF</v>
          </cell>
        </row>
        <row r="1282">
          <cell r="B1282" t="str">
            <v>GD0783</v>
          </cell>
          <cell r="C1282" t="str">
            <v>CHASSENEUIL-DU-POITOU</v>
          </cell>
          <cell r="D1282" t="str">
            <v>37179001</v>
          </cell>
          <cell r="E1282" t="str">
            <v>TOURS</v>
          </cell>
          <cell r="F1282">
            <v>2</v>
          </cell>
          <cell r="G1282" t="str">
            <v>ZET04</v>
          </cell>
          <cell r="H1282" t="str">
            <v>GRDF</v>
          </cell>
        </row>
        <row r="1283">
          <cell r="B1283" t="str">
            <v>VN0001</v>
          </cell>
          <cell r="C1283" t="str">
            <v>MIGNE AUXANCES</v>
          </cell>
          <cell r="D1283" t="str">
            <v>37179001</v>
          </cell>
          <cell r="E1283" t="str">
            <v>TOURS</v>
          </cell>
          <cell r="F1283">
            <v>4</v>
          </cell>
          <cell r="G1283" t="str">
            <v>ZET04</v>
          </cell>
          <cell r="H1283" t="str">
            <v>VNNE</v>
          </cell>
        </row>
        <row r="1284">
          <cell r="B1284" t="str">
            <v>GD0781</v>
          </cell>
          <cell r="C1284" t="str">
            <v>DANGE-SAINT-ROMAIN</v>
          </cell>
          <cell r="D1284" t="str">
            <v>37179001</v>
          </cell>
          <cell r="E1284" t="str">
            <v>TOURS</v>
          </cell>
          <cell r="F1284">
            <v>6</v>
          </cell>
          <cell r="G1284" t="str">
            <v>ZET04</v>
          </cell>
          <cell r="H1284" t="str">
            <v>GRDF</v>
          </cell>
        </row>
        <row r="1285">
          <cell r="B1285" t="str">
            <v>VN0002</v>
          </cell>
          <cell r="C1285" t="str">
            <v>NOUAILLE-MAUPERTUIS</v>
          </cell>
          <cell r="D1285" t="str">
            <v>37179001</v>
          </cell>
          <cell r="E1285" t="str">
            <v>TOURS</v>
          </cell>
          <cell r="F1285">
            <v>1</v>
          </cell>
          <cell r="G1285" t="str">
            <v>ZET04</v>
          </cell>
          <cell r="H1285" t="str">
            <v>VNNE</v>
          </cell>
        </row>
        <row r="1286">
          <cell r="B1286" t="str">
            <v>GD0787</v>
          </cell>
          <cell r="C1286" t="str">
            <v>LOUDUN</v>
          </cell>
          <cell r="D1286" t="str">
            <v>37179001</v>
          </cell>
          <cell r="E1286" t="str">
            <v>TOURS</v>
          </cell>
          <cell r="F1286">
            <v>10</v>
          </cell>
          <cell r="G1286" t="str">
            <v>ZET04</v>
          </cell>
          <cell r="H1286" t="str">
            <v>GRDF</v>
          </cell>
        </row>
        <row r="1287">
          <cell r="B1287" t="str">
            <v>GD0785</v>
          </cell>
          <cell r="C1287" t="str">
            <v>MONTMORILLON</v>
          </cell>
          <cell r="D1287" t="str">
            <v>37179001</v>
          </cell>
          <cell r="E1287" t="str">
            <v>TOURS</v>
          </cell>
          <cell r="F1287">
            <v>6</v>
          </cell>
          <cell r="G1287" t="str">
            <v>ZET04</v>
          </cell>
          <cell r="H1287" t="str">
            <v>GRDF</v>
          </cell>
        </row>
        <row r="1288">
          <cell r="B1288" t="str">
            <v>VN0010</v>
          </cell>
          <cell r="C1288" t="str">
            <v>MOUTERRE SILLY</v>
          </cell>
          <cell r="D1288" t="str">
            <v>37179001</v>
          </cell>
          <cell r="E1288" t="str">
            <v>TOURS</v>
          </cell>
          <cell r="F1288">
            <v>10</v>
          </cell>
          <cell r="G1288" t="str">
            <v>ZET04</v>
          </cell>
          <cell r="H1288" t="str">
            <v>VNNE</v>
          </cell>
        </row>
        <row r="1289">
          <cell r="B1289" t="str">
            <v>GD0429</v>
          </cell>
          <cell r="C1289" t="str">
            <v>LIMOGES</v>
          </cell>
          <cell r="D1289" t="str">
            <v>16089001</v>
          </cell>
          <cell r="E1289" t="str">
            <v>COGNAC</v>
          </cell>
          <cell r="F1289">
            <v>2</v>
          </cell>
          <cell r="G1289" t="str">
            <v>ZET04</v>
          </cell>
          <cell r="H1289" t="str">
            <v>GRDF</v>
          </cell>
        </row>
        <row r="1290">
          <cell r="B1290" t="str">
            <v>GD0432</v>
          </cell>
          <cell r="C1290" t="str">
            <v>BELLAC</v>
          </cell>
          <cell r="D1290" t="str">
            <v>16089001</v>
          </cell>
          <cell r="E1290" t="str">
            <v>COGNAC</v>
          </cell>
          <cell r="F1290">
            <v>10</v>
          </cell>
          <cell r="G1290" t="str">
            <v>ZET04</v>
          </cell>
          <cell r="H1290" t="str">
            <v>GRDF</v>
          </cell>
        </row>
        <row r="1291">
          <cell r="B1291" t="str">
            <v>GD0428</v>
          </cell>
          <cell r="C1291" t="str">
            <v>NEXON</v>
          </cell>
          <cell r="D1291" t="str">
            <v>16089001</v>
          </cell>
          <cell r="E1291" t="str">
            <v>COGNAC</v>
          </cell>
          <cell r="F1291">
            <v>10</v>
          </cell>
          <cell r="G1291" t="str">
            <v>ZET04</v>
          </cell>
          <cell r="H1291" t="str">
            <v>GRDF</v>
          </cell>
        </row>
        <row r="1292">
          <cell r="B1292" t="str">
            <v>GD0431</v>
          </cell>
          <cell r="C1292" t="str">
            <v>SAINT-JUNIEN</v>
          </cell>
          <cell r="D1292" t="str">
            <v>16089001</v>
          </cell>
          <cell r="E1292" t="str">
            <v>COGNAC</v>
          </cell>
          <cell r="F1292">
            <v>3</v>
          </cell>
          <cell r="G1292" t="str">
            <v>ZET04</v>
          </cell>
          <cell r="H1292" t="str">
            <v>GRDF</v>
          </cell>
        </row>
        <row r="1293">
          <cell r="B1293" t="str">
            <v>GD0433</v>
          </cell>
          <cell r="C1293" t="str">
            <v>LE DORAT</v>
          </cell>
          <cell r="D1293" t="str">
            <v>16089001</v>
          </cell>
          <cell r="E1293" t="str">
            <v>COGNAC</v>
          </cell>
          <cell r="F1293">
            <v>1</v>
          </cell>
          <cell r="G1293" t="str">
            <v>ZET04</v>
          </cell>
          <cell r="H1293" t="str">
            <v>GRDF</v>
          </cell>
        </row>
        <row r="1294">
          <cell r="B1294" t="str">
            <v>GD0427</v>
          </cell>
          <cell r="C1294" t="str">
            <v>SAINT-YRIEIX-LA-PERCHE</v>
          </cell>
          <cell r="D1294" t="str">
            <v>16089001</v>
          </cell>
          <cell r="E1294" t="str">
            <v>COGNAC</v>
          </cell>
          <cell r="F1294">
            <v>10</v>
          </cell>
          <cell r="G1294" t="str">
            <v>ZET04</v>
          </cell>
          <cell r="H1294" t="str">
            <v>GRDF</v>
          </cell>
        </row>
        <row r="1295">
          <cell r="B1295" t="str">
            <v>GD0430</v>
          </cell>
          <cell r="C1295" t="str">
            <v>ROCHECHOUART</v>
          </cell>
          <cell r="D1295" t="str">
            <v>16089001</v>
          </cell>
          <cell r="E1295" t="str">
            <v>COGNAC</v>
          </cell>
          <cell r="F1295">
            <v>1</v>
          </cell>
          <cell r="G1295" t="str">
            <v>ZET04</v>
          </cell>
          <cell r="H1295" t="str">
            <v>GRDF</v>
          </cell>
        </row>
        <row r="1296">
          <cell r="B1296" t="str">
            <v>GD0476</v>
          </cell>
          <cell r="C1296" t="str">
            <v>ANOULD</v>
          </cell>
          <cell r="D1296" t="str">
            <v>57039001</v>
          </cell>
          <cell r="E1296" t="str">
            <v>METZ-FRESCATY</v>
          </cell>
          <cell r="F1296">
            <v>6</v>
          </cell>
          <cell r="G1296" t="str">
            <v>ZET04</v>
          </cell>
          <cell r="H1296" t="str">
            <v>GRDF</v>
          </cell>
        </row>
        <row r="1297">
          <cell r="B1297" t="str">
            <v>GD0470</v>
          </cell>
          <cell r="C1297" t="str">
            <v>POUXEUX</v>
          </cell>
          <cell r="D1297" t="str">
            <v>57039001</v>
          </cell>
          <cell r="E1297" t="str">
            <v>METZ-FRESCATY</v>
          </cell>
          <cell r="F1297">
            <v>5</v>
          </cell>
          <cell r="G1297" t="str">
            <v>ZET04</v>
          </cell>
          <cell r="H1297" t="str">
            <v>GRDF</v>
          </cell>
        </row>
        <row r="1298">
          <cell r="B1298" t="str">
            <v>GD0466</v>
          </cell>
          <cell r="C1298" t="str">
            <v>BRUYERES</v>
          </cell>
          <cell r="D1298" t="str">
            <v>57039001</v>
          </cell>
          <cell r="E1298" t="str">
            <v>METZ-FRESCATY</v>
          </cell>
          <cell r="F1298">
            <v>8</v>
          </cell>
          <cell r="G1298" t="str">
            <v>ZET04</v>
          </cell>
          <cell r="H1298" t="str">
            <v>GRDF</v>
          </cell>
        </row>
        <row r="1299">
          <cell r="B1299" t="str">
            <v>GD0464</v>
          </cell>
          <cell r="C1299" t="str">
            <v>EPINAL</v>
          </cell>
          <cell r="D1299" t="str">
            <v>57039001</v>
          </cell>
          <cell r="E1299" t="str">
            <v>METZ-FRESCATY</v>
          </cell>
          <cell r="F1299">
            <v>3</v>
          </cell>
          <cell r="G1299" t="str">
            <v>ZET04</v>
          </cell>
          <cell r="H1299" t="str">
            <v>GRDF</v>
          </cell>
        </row>
        <row r="1300">
          <cell r="B1300" t="str">
            <v>GD0478</v>
          </cell>
          <cell r="C1300" t="str">
            <v>NEUVILLERS-SUR-FAVE</v>
          </cell>
          <cell r="D1300" t="str">
            <v>57039001</v>
          </cell>
          <cell r="E1300" t="str">
            <v>METZ-FRESCATY</v>
          </cell>
          <cell r="F1300">
            <v>3</v>
          </cell>
          <cell r="G1300" t="str">
            <v>ZET04</v>
          </cell>
          <cell r="H1300" t="str">
            <v>GRDF</v>
          </cell>
        </row>
        <row r="1301">
          <cell r="B1301" t="str">
            <v>GD0481</v>
          </cell>
          <cell r="C1301" t="str">
            <v>BULGNEVILLE</v>
          </cell>
          <cell r="D1301" t="str">
            <v>57039001</v>
          </cell>
          <cell r="E1301" t="str">
            <v>METZ-FRESCATY</v>
          </cell>
          <cell r="F1301">
            <v>1</v>
          </cell>
          <cell r="G1301" t="str">
            <v>ZET04</v>
          </cell>
          <cell r="H1301" t="str">
            <v>GRDF</v>
          </cell>
        </row>
        <row r="1302">
          <cell r="B1302" t="str">
            <v>GD0462</v>
          </cell>
          <cell r="C1302" t="str">
            <v>RAMBERVILLERS</v>
          </cell>
          <cell r="D1302" t="str">
            <v>57039001</v>
          </cell>
          <cell r="E1302" t="str">
            <v>METZ-FRESCATY</v>
          </cell>
          <cell r="F1302">
            <v>4</v>
          </cell>
          <cell r="G1302" t="str">
            <v>ZET04</v>
          </cell>
          <cell r="H1302" t="str">
            <v>GRDF</v>
          </cell>
        </row>
        <row r="1303">
          <cell r="B1303" t="str">
            <v>GD0463</v>
          </cell>
          <cell r="C1303" t="str">
            <v>CHATEL-SUR-MOSELLE</v>
          </cell>
          <cell r="D1303" t="str">
            <v>57039001</v>
          </cell>
          <cell r="E1303" t="str">
            <v>METZ-FRESCATY</v>
          </cell>
          <cell r="F1303">
            <v>8</v>
          </cell>
          <cell r="G1303" t="str">
            <v>ZET04</v>
          </cell>
          <cell r="H1303" t="str">
            <v>GRDF</v>
          </cell>
        </row>
        <row r="1304">
          <cell r="B1304" t="str">
            <v>GD0483</v>
          </cell>
          <cell r="C1304" t="str">
            <v>CHATENOIS</v>
          </cell>
          <cell r="D1304" t="str">
            <v>57039001</v>
          </cell>
          <cell r="E1304" t="str">
            <v>METZ-FRESCATY</v>
          </cell>
          <cell r="F1304">
            <v>3</v>
          </cell>
          <cell r="G1304" t="str">
            <v>ZET04</v>
          </cell>
          <cell r="H1304" t="str">
            <v>GRDF</v>
          </cell>
        </row>
        <row r="1305">
          <cell r="B1305" t="str">
            <v>GD0465</v>
          </cell>
          <cell r="C1305" t="str">
            <v>DOCELLES</v>
          </cell>
          <cell r="D1305" t="str">
            <v>57039001</v>
          </cell>
          <cell r="E1305" t="str">
            <v>METZ-FRESCATY</v>
          </cell>
          <cell r="F1305">
            <v>7</v>
          </cell>
          <cell r="G1305" t="str">
            <v>ZET04</v>
          </cell>
          <cell r="H1305" t="str">
            <v>GRDF</v>
          </cell>
        </row>
        <row r="1306">
          <cell r="B1306" t="str">
            <v>GD0480</v>
          </cell>
          <cell r="C1306" t="str">
            <v>CONTREXEVILLE</v>
          </cell>
          <cell r="D1306" t="str">
            <v>57039001</v>
          </cell>
          <cell r="E1306" t="str">
            <v>METZ-FRESCATY</v>
          </cell>
          <cell r="F1306">
            <v>3</v>
          </cell>
          <cell r="G1306" t="str">
            <v>ZET04</v>
          </cell>
          <cell r="H1306" t="str">
            <v>GRDF</v>
          </cell>
        </row>
        <row r="1307">
          <cell r="B1307" t="str">
            <v>GD0475</v>
          </cell>
          <cell r="C1307" t="str">
            <v>CORCIEUX</v>
          </cell>
          <cell r="D1307" t="str">
            <v>57039001</v>
          </cell>
          <cell r="E1307" t="str">
            <v>METZ-FRESCATY</v>
          </cell>
          <cell r="F1307">
            <v>9</v>
          </cell>
          <cell r="G1307" t="str">
            <v>ZET04</v>
          </cell>
          <cell r="H1307" t="str">
            <v>GRDF</v>
          </cell>
        </row>
        <row r="1308">
          <cell r="B1308" t="str">
            <v>GD0467</v>
          </cell>
          <cell r="C1308" t="str">
            <v>REMIREMONT</v>
          </cell>
          <cell r="D1308" t="str">
            <v>57039001</v>
          </cell>
          <cell r="E1308" t="str">
            <v>METZ-FRESCATY</v>
          </cell>
          <cell r="F1308">
            <v>8</v>
          </cell>
          <cell r="G1308" t="str">
            <v>ZET04</v>
          </cell>
          <cell r="H1308" t="str">
            <v>GRDF</v>
          </cell>
        </row>
        <row r="1309">
          <cell r="B1309" t="str">
            <v>GD0486</v>
          </cell>
          <cell r="C1309" t="str">
            <v>JUVAINCOURT</v>
          </cell>
          <cell r="D1309" t="str">
            <v>57039001</v>
          </cell>
          <cell r="E1309" t="str">
            <v>METZ-FRESCATY</v>
          </cell>
          <cell r="F1309">
            <v>5</v>
          </cell>
          <cell r="G1309" t="str">
            <v>ZET04</v>
          </cell>
          <cell r="H1309" t="str">
            <v>GRDF</v>
          </cell>
        </row>
        <row r="1310">
          <cell r="B1310" t="str">
            <v>GD0501</v>
          </cell>
          <cell r="C1310" t="str">
            <v>SAINT-DIE</v>
          </cell>
          <cell r="D1310" t="str">
            <v>57039001</v>
          </cell>
          <cell r="E1310" t="str">
            <v>METZ-FRESCATY</v>
          </cell>
          <cell r="F1310">
            <v>2</v>
          </cell>
          <cell r="G1310" t="str">
            <v>ZET04</v>
          </cell>
          <cell r="H1310" t="str">
            <v>GRDF</v>
          </cell>
        </row>
        <row r="1311">
          <cell r="B1311" t="str">
            <v>GD0469</v>
          </cell>
          <cell r="C1311" t="str">
            <v>RUPT-SUR-MOSELLE</v>
          </cell>
          <cell r="D1311" t="str">
            <v>57039001</v>
          </cell>
          <cell r="E1311" t="str">
            <v>METZ-FRESCATY</v>
          </cell>
          <cell r="F1311">
            <v>10</v>
          </cell>
          <cell r="G1311" t="str">
            <v>ZET04</v>
          </cell>
          <cell r="H1311" t="str">
            <v>GRDF</v>
          </cell>
        </row>
        <row r="1312">
          <cell r="B1312" t="str">
            <v>GD0474</v>
          </cell>
          <cell r="C1312" t="str">
            <v>GERARDMER</v>
          </cell>
          <cell r="D1312" t="str">
            <v>57039001</v>
          </cell>
          <cell r="E1312" t="str">
            <v>METZ-FRESCATY</v>
          </cell>
          <cell r="F1312">
            <v>10</v>
          </cell>
          <cell r="G1312" t="str">
            <v>ZET04</v>
          </cell>
          <cell r="H1312" t="str">
            <v>GRDF</v>
          </cell>
        </row>
        <row r="1313">
          <cell r="B1313" t="str">
            <v>GD0484</v>
          </cell>
          <cell r="C1313" t="str">
            <v>MORELMAISON</v>
          </cell>
          <cell r="D1313" t="str">
            <v>57039001</v>
          </cell>
          <cell r="E1313" t="str">
            <v>METZ-FRESCATY</v>
          </cell>
          <cell r="F1313">
            <v>0</v>
          </cell>
          <cell r="G1313" t="str">
            <v>ZET04</v>
          </cell>
          <cell r="H1313" t="str">
            <v>GRDF</v>
          </cell>
        </row>
        <row r="1314">
          <cell r="B1314" t="str">
            <v>GD0472</v>
          </cell>
          <cell r="C1314" t="str">
            <v>XERTIGNY</v>
          </cell>
          <cell r="D1314" t="str">
            <v>57039001</v>
          </cell>
          <cell r="E1314" t="str">
            <v>METZ-FRESCATY</v>
          </cell>
          <cell r="F1314">
            <v>9</v>
          </cell>
          <cell r="G1314" t="str">
            <v>ZET04</v>
          </cell>
          <cell r="H1314" t="str">
            <v>GRDF</v>
          </cell>
        </row>
        <row r="1315">
          <cell r="B1315" t="str">
            <v>GD0485</v>
          </cell>
          <cell r="C1315" t="str">
            <v>MIRECOURT</v>
          </cell>
          <cell r="D1315" t="str">
            <v>57039001</v>
          </cell>
          <cell r="E1315" t="str">
            <v>METZ-FRESCATY</v>
          </cell>
          <cell r="F1315">
            <v>6</v>
          </cell>
          <cell r="G1315" t="str">
            <v>ZET04</v>
          </cell>
          <cell r="H1315" t="str">
            <v>GRDF</v>
          </cell>
        </row>
        <row r="1316">
          <cell r="B1316" t="str">
            <v>GD0482</v>
          </cell>
          <cell r="C1316" t="str">
            <v>NEUFCHATEAU</v>
          </cell>
          <cell r="D1316" t="str">
            <v>57039001</v>
          </cell>
          <cell r="E1316" t="str">
            <v>METZ-FRESCATY</v>
          </cell>
          <cell r="F1316">
            <v>6</v>
          </cell>
          <cell r="G1316" t="str">
            <v>ZET04</v>
          </cell>
          <cell r="H1316" t="str">
            <v>GRDF</v>
          </cell>
        </row>
        <row r="1317">
          <cell r="B1317" t="str">
            <v>GD0479</v>
          </cell>
          <cell r="C1317" t="str">
            <v>VITTEL</v>
          </cell>
          <cell r="D1317" t="str">
            <v>57039001</v>
          </cell>
          <cell r="E1317" t="str">
            <v>METZ-FRESCATY</v>
          </cell>
          <cell r="F1317">
            <v>4</v>
          </cell>
          <cell r="G1317" t="str">
            <v>ZET04</v>
          </cell>
          <cell r="H1317" t="str">
            <v>GRDF</v>
          </cell>
        </row>
        <row r="1318">
          <cell r="B1318" t="str">
            <v>GD0473</v>
          </cell>
          <cell r="C1318" t="str">
            <v>PLOMBIERES-LES-BAINS</v>
          </cell>
          <cell r="D1318" t="str">
            <v>57039001</v>
          </cell>
          <cell r="E1318" t="str">
            <v>METZ-FRESCATY</v>
          </cell>
          <cell r="F1318">
            <v>5</v>
          </cell>
          <cell r="G1318" t="str">
            <v>ZET04</v>
          </cell>
          <cell r="H1318" t="str">
            <v>GRDF</v>
          </cell>
        </row>
        <row r="1319">
          <cell r="B1319" t="str">
            <v>GD0471</v>
          </cell>
          <cell r="C1319" t="str">
            <v>RAON-AUX-BOIS</v>
          </cell>
          <cell r="D1319" t="str">
            <v>57039001</v>
          </cell>
          <cell r="E1319" t="str">
            <v>METZ-FRESCATY</v>
          </cell>
          <cell r="F1319">
            <v>4</v>
          </cell>
          <cell r="G1319" t="str">
            <v>ZET04</v>
          </cell>
          <cell r="H1319" t="str">
            <v>GRDF</v>
          </cell>
        </row>
        <row r="1320">
          <cell r="B1320" t="str">
            <v>GD0468</v>
          </cell>
          <cell r="C1320" t="str">
            <v>VAGNEY</v>
          </cell>
          <cell r="D1320" t="str">
            <v>57039001</v>
          </cell>
          <cell r="E1320" t="str">
            <v>METZ-FRESCATY</v>
          </cell>
          <cell r="F1320">
            <v>10</v>
          </cell>
          <cell r="G1320" t="str">
            <v>ZET04</v>
          </cell>
          <cell r="H1320" t="str">
            <v>GRDF</v>
          </cell>
        </row>
        <row r="1321">
          <cell r="B1321" t="str">
            <v>GD0477</v>
          </cell>
          <cell r="C1321" t="str">
            <v>SAULCY-SUR-MEURTHE</v>
          </cell>
          <cell r="D1321" t="str">
            <v>57039001</v>
          </cell>
          <cell r="E1321" t="str">
            <v>METZ-FRESCATY</v>
          </cell>
          <cell r="F1321">
            <v>4</v>
          </cell>
          <cell r="G1321" t="str">
            <v>ZET04</v>
          </cell>
          <cell r="H1321" t="str">
            <v>GRDF</v>
          </cell>
        </row>
        <row r="1322">
          <cell r="B1322" t="str">
            <v>GD0171</v>
          </cell>
          <cell r="C1322" t="str">
            <v>JOIGNY</v>
          </cell>
          <cell r="D1322" t="str">
            <v>89295001</v>
          </cell>
          <cell r="E1322" t="str">
            <v>AUXERRE-PERRIGNY</v>
          </cell>
          <cell r="F1322">
            <v>5</v>
          </cell>
          <cell r="G1322" t="str">
            <v>ZET04</v>
          </cell>
          <cell r="H1322" t="str">
            <v>GRDF</v>
          </cell>
        </row>
        <row r="1323">
          <cell r="B1323" t="str">
            <v>GD0176</v>
          </cell>
          <cell r="C1323" t="str">
            <v>TONNERRE</v>
          </cell>
          <cell r="D1323" t="str">
            <v>89295001</v>
          </cell>
          <cell r="E1323" t="str">
            <v>AUXERRE-PERRIGNY</v>
          </cell>
          <cell r="F1323">
            <v>10</v>
          </cell>
          <cell r="G1323" t="str">
            <v>ZET04</v>
          </cell>
          <cell r="H1323" t="str">
            <v>GRDF</v>
          </cell>
        </row>
        <row r="1324">
          <cell r="B1324" t="str">
            <v>GD0178</v>
          </cell>
          <cell r="C1324" t="str">
            <v>AUXERRE</v>
          </cell>
          <cell r="D1324" t="str">
            <v>89295001</v>
          </cell>
          <cell r="E1324" t="str">
            <v>AUXERRE-PERRIGNY</v>
          </cell>
          <cell r="F1324">
            <v>6</v>
          </cell>
          <cell r="G1324" t="str">
            <v>ZET04</v>
          </cell>
          <cell r="H1324" t="str">
            <v>GRDF</v>
          </cell>
        </row>
        <row r="1325">
          <cell r="B1325" t="str">
            <v>GD0170</v>
          </cell>
          <cell r="C1325" t="str">
            <v>SENS</v>
          </cell>
          <cell r="D1325" t="str">
            <v>89295001</v>
          </cell>
          <cell r="E1325" t="str">
            <v>AUXERRE-PERRIGNY</v>
          </cell>
          <cell r="F1325">
            <v>3</v>
          </cell>
          <cell r="G1325" t="str">
            <v>ZET04</v>
          </cell>
          <cell r="H1325" t="str">
            <v>GRDF</v>
          </cell>
        </row>
        <row r="1326">
          <cell r="B1326" t="str">
            <v>GD0187</v>
          </cell>
          <cell r="C1326" t="str">
            <v>AVALLON</v>
          </cell>
          <cell r="D1326" t="str">
            <v>89295001</v>
          </cell>
          <cell r="E1326" t="str">
            <v>AUXERRE-PERRIGNY</v>
          </cell>
          <cell r="F1326">
            <v>10</v>
          </cell>
          <cell r="G1326" t="str">
            <v>ZET04</v>
          </cell>
          <cell r="H1326" t="str">
            <v>GRDF</v>
          </cell>
        </row>
        <row r="1327">
          <cell r="B1327" t="str">
            <v>GD0172</v>
          </cell>
          <cell r="C1327" t="str">
            <v>BONNARD</v>
          </cell>
          <cell r="D1327" t="str">
            <v>89295001</v>
          </cell>
          <cell r="E1327" t="str">
            <v>AUXERRE-PERRIGNY</v>
          </cell>
          <cell r="F1327">
            <v>6</v>
          </cell>
          <cell r="G1327" t="str">
            <v>ZET04</v>
          </cell>
          <cell r="H1327" t="str">
            <v>GRDF</v>
          </cell>
        </row>
        <row r="1328">
          <cell r="B1328" t="str">
            <v>GD0183</v>
          </cell>
          <cell r="C1328" t="str">
            <v>VERMENTON</v>
          </cell>
          <cell r="D1328" t="str">
            <v>89295001</v>
          </cell>
          <cell r="E1328" t="str">
            <v>AUXERRE-PERRIGNY</v>
          </cell>
          <cell r="F1328">
            <v>10</v>
          </cell>
          <cell r="G1328" t="str">
            <v>ZET04</v>
          </cell>
          <cell r="H1328" t="str">
            <v>GRDF</v>
          </cell>
        </row>
        <row r="1329">
          <cell r="B1329" t="str">
            <v>GD0173</v>
          </cell>
          <cell r="C1329" t="str">
            <v>BRIENON-SUR-ARMANCON</v>
          </cell>
          <cell r="D1329" t="str">
            <v>89295001</v>
          </cell>
          <cell r="E1329" t="str">
            <v>AUXERRE-PERRIGNY</v>
          </cell>
          <cell r="F1329">
            <v>10</v>
          </cell>
          <cell r="G1329" t="str">
            <v>ZET04</v>
          </cell>
          <cell r="H1329" t="str">
            <v>GRDF</v>
          </cell>
        </row>
        <row r="1330">
          <cell r="B1330" t="str">
            <v>GD0168</v>
          </cell>
          <cell r="C1330" t="str">
            <v>PONT-SUR-YONNE</v>
          </cell>
          <cell r="D1330" t="str">
            <v>89295001</v>
          </cell>
          <cell r="E1330" t="str">
            <v>AUXERRE-PERRIGNY</v>
          </cell>
          <cell r="F1330">
            <v>2</v>
          </cell>
          <cell r="G1330" t="str">
            <v>ZET04</v>
          </cell>
          <cell r="H1330" t="str">
            <v>GRDF</v>
          </cell>
        </row>
        <row r="1331">
          <cell r="B1331" t="str">
            <v>GD0175</v>
          </cell>
          <cell r="C1331" t="str">
            <v>SAINT-FLORENTIN</v>
          </cell>
          <cell r="D1331" t="str">
            <v>89295001</v>
          </cell>
          <cell r="E1331" t="str">
            <v>AUXERRE-PERRIGNY</v>
          </cell>
          <cell r="F1331">
            <v>10</v>
          </cell>
          <cell r="G1331" t="str">
            <v>ZET04</v>
          </cell>
          <cell r="H1331" t="str">
            <v>GRDF</v>
          </cell>
        </row>
        <row r="1332">
          <cell r="B1332" t="str">
            <v>GD0169</v>
          </cell>
          <cell r="C1332" t="str">
            <v>SAINT-VALERIEN</v>
          </cell>
          <cell r="D1332" t="str">
            <v>89295001</v>
          </cell>
          <cell r="E1332" t="str">
            <v>AUXERRE-PERRIGNY</v>
          </cell>
          <cell r="F1332">
            <v>9</v>
          </cell>
          <cell r="G1332" t="str">
            <v>ZET04</v>
          </cell>
          <cell r="H1332" t="str">
            <v>GRDF</v>
          </cell>
        </row>
        <row r="1333">
          <cell r="B1333" t="str">
            <v>GD0182</v>
          </cell>
          <cell r="C1333" t="str">
            <v>CRAVANT</v>
          </cell>
          <cell r="D1333" t="str">
            <v>89295001</v>
          </cell>
          <cell r="E1333" t="str">
            <v>AUXERRE-PERRIGNY</v>
          </cell>
          <cell r="F1333">
            <v>10</v>
          </cell>
          <cell r="G1333" t="str">
            <v>ZET04</v>
          </cell>
          <cell r="H1333" t="str">
            <v>GRDF</v>
          </cell>
        </row>
        <row r="1334">
          <cell r="B1334" t="str">
            <v>GD0181</v>
          </cell>
          <cell r="C1334" t="str">
            <v>IRANCY</v>
          </cell>
          <cell r="D1334" t="str">
            <v>89295001</v>
          </cell>
          <cell r="E1334" t="str">
            <v>AUXERRE-PERRIGNY</v>
          </cell>
          <cell r="F1334">
            <v>10</v>
          </cell>
          <cell r="G1334" t="str">
            <v>ZET04</v>
          </cell>
          <cell r="H1334" t="str">
            <v>GRDF</v>
          </cell>
        </row>
        <row r="1335">
          <cell r="B1335" t="str">
            <v>GD0186</v>
          </cell>
          <cell r="C1335" t="str">
            <v>JOUX-LA-VILLE</v>
          </cell>
          <cell r="D1335" t="str">
            <v>89295001</v>
          </cell>
          <cell r="E1335" t="str">
            <v>AUXERRE-PERRIGNY</v>
          </cell>
          <cell r="F1335">
            <v>10</v>
          </cell>
          <cell r="G1335" t="str">
            <v>ZET04</v>
          </cell>
          <cell r="H1335" t="str">
            <v>GRDF</v>
          </cell>
        </row>
        <row r="1336">
          <cell r="B1336" t="str">
            <v>GD0184</v>
          </cell>
          <cell r="C1336" t="str">
            <v>MAILLY-LE-CHATEAU</v>
          </cell>
          <cell r="D1336" t="str">
            <v>89295001</v>
          </cell>
          <cell r="E1336" t="str">
            <v>AUXERRE-PERRIGNY</v>
          </cell>
          <cell r="F1336">
            <v>10</v>
          </cell>
          <cell r="G1336" t="str">
            <v>ZET04</v>
          </cell>
          <cell r="H1336" t="str">
            <v>GRDF</v>
          </cell>
        </row>
        <row r="1337">
          <cell r="B1337" t="str">
            <v>GD0207</v>
          </cell>
          <cell r="C1337" t="str">
            <v>SAINT-MAURICE-AUX-RICHES-HOMMES</v>
          </cell>
          <cell r="D1337" t="str">
            <v>89295001</v>
          </cell>
          <cell r="E1337" t="str">
            <v>AUXERRE-PERRIGNY</v>
          </cell>
          <cell r="F1337">
            <v>10</v>
          </cell>
          <cell r="G1337" t="str">
            <v>ZET04</v>
          </cell>
          <cell r="H1337" t="str">
            <v>GRDF</v>
          </cell>
        </row>
        <row r="1338">
          <cell r="B1338" t="str">
            <v>GD1097</v>
          </cell>
          <cell r="C1338" t="str">
            <v>SERGINES</v>
          </cell>
          <cell r="D1338" t="str">
            <v>89295001</v>
          </cell>
          <cell r="E1338" t="str">
            <v>AUXERRE-PERRIGNY</v>
          </cell>
          <cell r="F1338">
            <v>2</v>
          </cell>
          <cell r="G1338" t="str">
            <v>ZET04</v>
          </cell>
          <cell r="H1338" t="str">
            <v>GRDF</v>
          </cell>
        </row>
        <row r="1339">
          <cell r="B1339" t="str">
            <v>GD0030</v>
          </cell>
          <cell r="C1339" t="str">
            <v>BOUROGNE</v>
          </cell>
          <cell r="D1339" t="str">
            <v>70473001</v>
          </cell>
          <cell r="E1339" t="str">
            <v>LUXEUIL</v>
          </cell>
          <cell r="F1339">
            <v>6</v>
          </cell>
          <cell r="G1339" t="str">
            <v>ZET04</v>
          </cell>
          <cell r="H1339" t="str">
            <v>GRDF</v>
          </cell>
        </row>
        <row r="1340">
          <cell r="B1340" t="str">
            <v>GD0031</v>
          </cell>
          <cell r="C1340" t="str">
            <v>DELLE</v>
          </cell>
          <cell r="D1340" t="str">
            <v>70473001</v>
          </cell>
          <cell r="E1340" t="str">
            <v>LUXEUIL</v>
          </cell>
          <cell r="F1340">
            <v>8</v>
          </cell>
          <cell r="G1340" t="str">
            <v>ZET04</v>
          </cell>
          <cell r="H1340" t="str">
            <v>GRDF</v>
          </cell>
        </row>
        <row r="1341">
          <cell r="B1341" t="str">
            <v>GD0048</v>
          </cell>
          <cell r="C1341" t="str">
            <v>FONTAINE</v>
          </cell>
          <cell r="D1341" t="str">
            <v>70473001</v>
          </cell>
          <cell r="E1341" t="str">
            <v>LUXEUIL</v>
          </cell>
          <cell r="F1341">
            <v>10</v>
          </cell>
          <cell r="G1341" t="str">
            <v>ZET04</v>
          </cell>
          <cell r="H1341" t="str">
            <v>GRDF</v>
          </cell>
        </row>
      </sheetData>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YSTAL_PERSIST"/>
      <sheetName val="Feuil2"/>
      <sheetName val="BrutBO_sansMois"/>
      <sheetName val="BrutBO_avecMois"/>
      <sheetName val="EcoBO"/>
      <sheetName val="Contrôles"/>
      <sheetName val="DécAchats"/>
      <sheetName val="MensuelDécumulé"/>
      <sheetName val="Feuil1"/>
      <sheetName val="BouclageAchats"/>
      <sheetName val="CR201604"/>
      <sheetName val="CR201603"/>
      <sheetName val="CR201602"/>
      <sheetName val="CR201601"/>
      <sheetName val="Comptes"/>
      <sheetName val="SansMois"/>
      <sheetName val="AvecMois"/>
      <sheetName val="ELD"/>
    </sheetNames>
    <sheetDataSet>
      <sheetData sheetId="0" refreshError="1"/>
      <sheetData sheetId="1" refreshError="1"/>
      <sheetData sheetId="2" refreshError="1"/>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F82FD-D914-4172-8A4C-779A9730F027}">
  <sheetPr>
    <tabColor rgb="FFFFC000"/>
  </sheetPr>
  <dimension ref="A1:R27"/>
  <sheetViews>
    <sheetView zoomScale="85" zoomScaleNormal="85" workbookViewId="0">
      <selection activeCell="D12" sqref="D12"/>
    </sheetView>
  </sheetViews>
  <sheetFormatPr baseColWidth="10" defaultColWidth="11.42578125" defaultRowHeight="15" x14ac:dyDescent="0.25"/>
  <cols>
    <col min="1" max="1" width="4.42578125" style="1" customWidth="1"/>
    <col min="2" max="2" width="63.140625" style="1" customWidth="1"/>
    <col min="3" max="3" width="4.42578125" style="1" customWidth="1"/>
    <col min="4" max="4" width="37.42578125" style="1" customWidth="1"/>
    <col min="5" max="5" width="4.7109375" style="1" customWidth="1"/>
    <col min="6" max="6" width="37.42578125" style="1" customWidth="1"/>
    <col min="7" max="7" width="4.5703125" style="1" customWidth="1"/>
    <col min="8" max="8" width="37.42578125" style="1" customWidth="1"/>
    <col min="9" max="9" width="5" style="1" customWidth="1"/>
    <col min="10" max="10" width="37.42578125" style="1" customWidth="1"/>
    <col min="11" max="11" width="5" style="1" customWidth="1"/>
    <col min="12" max="12" width="37.42578125" style="1" customWidth="1"/>
    <col min="13" max="13" width="4.5703125" style="1" customWidth="1"/>
    <col min="14" max="14" width="37.42578125" style="1" customWidth="1"/>
    <col min="15" max="15" width="5.28515625" style="1" customWidth="1"/>
    <col min="16" max="16" width="17.28515625" style="1" customWidth="1"/>
    <col min="17" max="16384" width="11.42578125" style="1"/>
  </cols>
  <sheetData>
    <row r="1" spans="1:18" ht="18" x14ac:dyDescent="0.25">
      <c r="D1" s="144" t="s">
        <v>0</v>
      </c>
    </row>
    <row r="4" spans="1:18" x14ac:dyDescent="0.25">
      <c r="A4" s="162" t="s">
        <v>1</v>
      </c>
      <c r="B4" s="162"/>
      <c r="C4" s="162"/>
      <c r="D4" s="162"/>
      <c r="E4" s="162"/>
      <c r="F4" s="162"/>
      <c r="G4" s="162"/>
      <c r="H4" s="162"/>
      <c r="I4" s="162"/>
      <c r="J4" s="162"/>
      <c r="K4" s="162"/>
      <c r="L4" s="162"/>
      <c r="M4" s="162"/>
      <c r="N4" s="162"/>
      <c r="O4" s="162"/>
      <c r="P4" s="162"/>
    </row>
    <row r="5" spans="1:18" x14ac:dyDescent="0.25">
      <c r="A5" s="163" t="s">
        <v>2</v>
      </c>
      <c r="B5" s="163"/>
      <c r="C5" s="163"/>
      <c r="D5" s="163"/>
      <c r="E5" s="163"/>
      <c r="F5" s="163"/>
      <c r="G5" s="163"/>
      <c r="H5" s="163"/>
      <c r="I5" s="163"/>
      <c r="J5" s="163"/>
      <c r="K5" s="163"/>
      <c r="L5" s="163"/>
      <c r="M5" s="163"/>
      <c r="N5" s="163"/>
      <c r="O5" s="163"/>
      <c r="P5" s="163"/>
      <c r="Q5" s="163"/>
    </row>
    <row r="6" spans="1:18" x14ac:dyDescent="0.25">
      <c r="A6" s="145" t="s">
        <v>3</v>
      </c>
      <c r="B6" s="145"/>
      <c r="C6" s="145"/>
      <c r="D6" s="145"/>
      <c r="E6" s="145"/>
      <c r="F6" s="145"/>
      <c r="G6" s="145"/>
      <c r="H6" s="145"/>
      <c r="I6" s="145"/>
      <c r="J6" s="145"/>
      <c r="K6" s="145"/>
      <c r="L6" s="145"/>
      <c r="M6" s="145"/>
      <c r="N6" s="145"/>
      <c r="O6" s="145"/>
      <c r="P6" s="145"/>
      <c r="Q6" s="145"/>
      <c r="R6" s="146"/>
    </row>
    <row r="7" spans="1:18" x14ac:dyDescent="0.25">
      <c r="A7" s="163" t="s">
        <v>4</v>
      </c>
      <c r="B7" s="163"/>
      <c r="C7" s="163"/>
      <c r="D7" s="163"/>
      <c r="E7" s="163"/>
      <c r="F7" s="163"/>
      <c r="G7" s="163"/>
      <c r="H7" s="163"/>
      <c r="I7" s="163"/>
      <c r="J7" s="163"/>
      <c r="K7" s="163"/>
      <c r="L7" s="163"/>
      <c r="M7" s="163"/>
      <c r="N7" s="163"/>
      <c r="O7" s="163"/>
      <c r="P7" s="163"/>
      <c r="Q7" s="163"/>
      <c r="R7" s="163"/>
    </row>
    <row r="8" spans="1:18" x14ac:dyDescent="0.25">
      <c r="A8" s="1" t="s">
        <v>5</v>
      </c>
    </row>
    <row r="10" spans="1:18" ht="21" x14ac:dyDescent="0.25">
      <c r="B10" s="159" t="s">
        <v>6</v>
      </c>
      <c r="D10" s="147" t="s">
        <v>7</v>
      </c>
      <c r="F10" s="152" t="s">
        <v>8</v>
      </c>
      <c r="H10" s="156" t="s">
        <v>9</v>
      </c>
      <c r="J10" s="156" t="s">
        <v>10</v>
      </c>
      <c r="L10" s="156" t="s">
        <v>11</v>
      </c>
      <c r="N10" s="156" t="s">
        <v>12</v>
      </c>
      <c r="P10" s="157" t="s">
        <v>13</v>
      </c>
    </row>
    <row r="11" spans="1:18" x14ac:dyDescent="0.25">
      <c r="D11" s="7"/>
      <c r="F11" s="7"/>
      <c r="H11" s="7"/>
      <c r="J11" s="7"/>
      <c r="L11" s="7"/>
      <c r="N11" s="7"/>
      <c r="P11" s="7"/>
    </row>
    <row r="12" spans="1:18" ht="60" x14ac:dyDescent="0.25">
      <c r="B12" s="160"/>
      <c r="D12" s="148" t="s">
        <v>14</v>
      </c>
      <c r="F12" s="148" t="s">
        <v>15</v>
      </c>
      <c r="H12" s="148" t="s">
        <v>15</v>
      </c>
      <c r="J12" s="148" t="s">
        <v>15</v>
      </c>
      <c r="L12" s="148" t="s">
        <v>15</v>
      </c>
      <c r="N12" s="148" t="s">
        <v>15</v>
      </c>
      <c r="P12" s="148" t="s">
        <v>16</v>
      </c>
    </row>
    <row r="13" spans="1:18" x14ac:dyDescent="0.25">
      <c r="B13" s="12"/>
      <c r="D13" s="148"/>
      <c r="F13" s="148"/>
      <c r="H13" s="148"/>
      <c r="J13" s="148"/>
      <c r="L13" s="148"/>
      <c r="N13" s="148"/>
      <c r="P13" s="158"/>
    </row>
    <row r="14" spans="1:18" ht="45" x14ac:dyDescent="0.25">
      <c r="B14" s="149" t="s">
        <v>17</v>
      </c>
      <c r="D14" s="148"/>
      <c r="F14" s="149" t="s">
        <v>18</v>
      </c>
      <c r="H14" s="149" t="s">
        <v>19</v>
      </c>
      <c r="J14" s="149" t="s">
        <v>20</v>
      </c>
      <c r="L14" s="149" t="s">
        <v>21</v>
      </c>
      <c r="N14" s="149" t="s">
        <v>22</v>
      </c>
    </row>
    <row r="15" spans="1:18" ht="45" x14ac:dyDescent="0.25">
      <c r="B15" s="149" t="s">
        <v>23</v>
      </c>
      <c r="D15" s="149" t="s">
        <v>24</v>
      </c>
      <c r="F15" s="149" t="s">
        <v>25</v>
      </c>
      <c r="H15" s="149"/>
      <c r="J15" s="149"/>
      <c r="L15" s="149"/>
      <c r="N15" s="149"/>
    </row>
    <row r="16" spans="1:18" ht="30" x14ac:dyDescent="0.25">
      <c r="B16" s="17"/>
      <c r="D16" s="150" t="s">
        <v>26</v>
      </c>
      <c r="F16" s="150" t="s">
        <v>27</v>
      </c>
      <c r="H16" s="150" t="s">
        <v>26</v>
      </c>
      <c r="J16" s="150" t="s">
        <v>28</v>
      </c>
      <c r="L16" s="150" t="s">
        <v>28</v>
      </c>
      <c r="N16" s="150" t="s">
        <v>28</v>
      </c>
    </row>
    <row r="17" spans="1:17" x14ac:dyDescent="0.25">
      <c r="B17" s="164" t="s">
        <v>29</v>
      </c>
      <c r="D17" s="148"/>
      <c r="F17" s="148"/>
      <c r="H17" s="148"/>
      <c r="J17" s="148"/>
      <c r="L17" s="148"/>
      <c r="N17" s="148"/>
    </row>
    <row r="18" spans="1:17" x14ac:dyDescent="0.25">
      <c r="B18" s="165"/>
      <c r="D18" s="148"/>
      <c r="F18" s="148"/>
      <c r="H18" s="148"/>
      <c r="J18" s="148"/>
      <c r="L18" s="148"/>
      <c r="N18" s="148" t="s">
        <v>30</v>
      </c>
    </row>
    <row r="19" spans="1:17" ht="135" x14ac:dyDescent="0.25">
      <c r="B19" s="166"/>
      <c r="D19" s="149" t="s">
        <v>31</v>
      </c>
      <c r="F19" s="155" t="s">
        <v>32</v>
      </c>
      <c r="H19" s="155" t="s">
        <v>33</v>
      </c>
      <c r="J19" s="155" t="s">
        <v>33</v>
      </c>
      <c r="L19" s="155" t="s">
        <v>33</v>
      </c>
      <c r="N19" s="155" t="s">
        <v>33</v>
      </c>
    </row>
    <row r="20" spans="1:17" x14ac:dyDescent="0.25">
      <c r="D20" s="149"/>
      <c r="F20" s="155"/>
      <c r="H20" s="155"/>
      <c r="J20" s="155"/>
      <c r="L20" s="155"/>
      <c r="N20" s="148" t="s">
        <v>34</v>
      </c>
    </row>
    <row r="21" spans="1:17" ht="75" x14ac:dyDescent="0.25">
      <c r="D21" s="149"/>
      <c r="F21" s="155"/>
      <c r="H21" s="155"/>
      <c r="J21" s="155"/>
      <c r="L21" s="155"/>
      <c r="N21" s="155" t="s">
        <v>35</v>
      </c>
    </row>
    <row r="22" spans="1:17" x14ac:dyDescent="0.25">
      <c r="D22" s="149"/>
      <c r="F22" s="155"/>
      <c r="H22" s="155"/>
      <c r="J22" s="155"/>
      <c r="L22" s="155"/>
      <c r="N22" s="155"/>
    </row>
    <row r="23" spans="1:17" x14ac:dyDescent="0.25">
      <c r="D23" s="149"/>
      <c r="F23" s="155"/>
      <c r="H23" s="155"/>
      <c r="J23" s="155"/>
      <c r="L23" s="155"/>
      <c r="N23" s="155"/>
    </row>
    <row r="24" spans="1:17" x14ac:dyDescent="0.25">
      <c r="D24" s="149"/>
      <c r="F24" s="155"/>
      <c r="H24" s="155"/>
      <c r="J24" s="155"/>
      <c r="L24" s="155"/>
      <c r="N24" s="155"/>
    </row>
    <row r="25" spans="1:17" x14ac:dyDescent="0.25">
      <c r="D25" s="17"/>
      <c r="F25" s="17"/>
      <c r="H25" s="17"/>
      <c r="J25" s="17"/>
      <c r="L25" s="17"/>
      <c r="N25" s="17"/>
    </row>
    <row r="26" spans="1:17" x14ac:dyDescent="0.25">
      <c r="A26" s="151"/>
      <c r="B26" s="151"/>
      <c r="C26" s="151"/>
      <c r="D26" s="151"/>
      <c r="E26" s="151"/>
      <c r="F26" s="153" t="s">
        <v>36</v>
      </c>
      <c r="G26" s="151"/>
      <c r="H26" s="153" t="s">
        <v>36</v>
      </c>
      <c r="I26" s="151"/>
      <c r="J26" s="153" t="s">
        <v>36</v>
      </c>
      <c r="K26" s="151"/>
      <c r="L26" s="153" t="s">
        <v>36</v>
      </c>
      <c r="M26" s="151"/>
      <c r="N26" s="153" t="s">
        <v>36</v>
      </c>
      <c r="O26" s="151"/>
      <c r="P26" s="151"/>
      <c r="Q26" s="151"/>
    </row>
    <row r="27" spans="1:17" x14ac:dyDescent="0.25">
      <c r="F27" s="154" t="s">
        <v>37</v>
      </c>
      <c r="H27" s="154" t="s">
        <v>37</v>
      </c>
      <c r="J27" s="154" t="s">
        <v>37</v>
      </c>
      <c r="L27" s="154" t="s">
        <v>37</v>
      </c>
      <c r="N27" s="154" t="s">
        <v>37</v>
      </c>
    </row>
  </sheetData>
  <sheetProtection algorithmName="SHA-512" hashValue="IwCpZAh6VDNeLFcmTIw00zb/yQ8J65M7v6XBfgynmfAGy96ngPcavhsEyQrxxLR91e08u3PKO/p0xsaw4NwZqQ==" saltValue="ExzI9Dk6/Ydof2xs8Fo3cA==" spinCount="100000" sheet="1" objects="1" scenarios="1"/>
  <mergeCells count="4">
    <mergeCell ref="A4:P4"/>
    <mergeCell ref="A5:Q5"/>
    <mergeCell ref="A7:R7"/>
    <mergeCell ref="B17:B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63B93-3DCC-4D72-AE2F-3FC502F87AEE}">
  <sheetPr>
    <tabColor rgb="FFFFC000"/>
  </sheetPr>
  <dimension ref="A1:O38"/>
  <sheetViews>
    <sheetView showGridLines="0" zoomScale="62" workbookViewId="0">
      <selection activeCell="H1" sqref="H1"/>
    </sheetView>
  </sheetViews>
  <sheetFormatPr baseColWidth="10" defaultColWidth="11.5703125" defaultRowHeight="15" x14ac:dyDescent="0.25"/>
  <cols>
    <col min="2" max="2" width="7.7109375" customWidth="1"/>
    <col min="3" max="3" width="2.7109375" style="107" customWidth="1"/>
    <col min="4" max="4" width="25.5703125" customWidth="1"/>
    <col min="5" max="5" width="22.5703125" customWidth="1"/>
    <col min="6" max="6" width="15.28515625" customWidth="1"/>
    <col min="7" max="7" width="13.28515625" customWidth="1"/>
    <col min="11" max="11" width="13.28515625" customWidth="1"/>
  </cols>
  <sheetData>
    <row r="1" spans="1:15" ht="18.75" x14ac:dyDescent="0.3">
      <c r="A1" s="167" t="s">
        <v>38</v>
      </c>
      <c r="B1" s="168"/>
      <c r="D1" s="169" t="s">
        <v>39</v>
      </c>
      <c r="E1" s="170"/>
      <c r="F1" s="108"/>
      <c r="H1" s="109" t="s">
        <v>40</v>
      </c>
    </row>
    <row r="3" spans="1:15" x14ac:dyDescent="0.25">
      <c r="D3" s="107"/>
    </row>
    <row r="4" spans="1:15" x14ac:dyDescent="0.25">
      <c r="C4" s="110" t="s">
        <v>41</v>
      </c>
      <c r="D4" s="44" t="s">
        <v>42</v>
      </c>
      <c r="F4" s="111"/>
    </row>
    <row r="5" spans="1:15" x14ac:dyDescent="0.25">
      <c r="D5" t="s">
        <v>43</v>
      </c>
      <c r="E5" s="111"/>
    </row>
    <row r="6" spans="1:15" x14ac:dyDescent="0.25">
      <c r="D6" t="s">
        <v>44</v>
      </c>
    </row>
    <row r="7" spans="1:15" x14ac:dyDescent="0.25">
      <c r="E7" t="s">
        <v>45</v>
      </c>
      <c r="F7" s="112"/>
      <c r="G7" s="113"/>
    </row>
    <row r="8" spans="1:15" x14ac:dyDescent="0.25">
      <c r="E8" t="s">
        <v>46</v>
      </c>
      <c r="F8" s="111"/>
      <c r="G8" t="s">
        <v>47</v>
      </c>
      <c r="H8" s="111"/>
    </row>
    <row r="9" spans="1:15" x14ac:dyDescent="0.25">
      <c r="D9" s="114" t="s">
        <v>48</v>
      </c>
      <c r="I9" s="111"/>
      <c r="J9" s="111"/>
    </row>
    <row r="10" spans="1:15" ht="18" customHeight="1" x14ac:dyDescent="0.25">
      <c r="D10" s="114" t="s">
        <v>49</v>
      </c>
      <c r="F10" s="111"/>
      <c r="O10" s="106" t="s">
        <v>50</v>
      </c>
    </row>
    <row r="11" spans="1:15" ht="18.75" customHeight="1" x14ac:dyDescent="0.25">
      <c r="D11" s="114" t="s">
        <v>51</v>
      </c>
      <c r="F11" s="111"/>
      <c r="O11" s="106" t="s">
        <v>52</v>
      </c>
    </row>
    <row r="12" spans="1:15" ht="18.75" customHeight="1" x14ac:dyDescent="0.25">
      <c r="C12" s="110" t="s">
        <v>53</v>
      </c>
      <c r="D12" s="44" t="s">
        <v>54</v>
      </c>
      <c r="F12" s="113"/>
      <c r="O12" s="106"/>
    </row>
    <row r="13" spans="1:15" ht="18.75" customHeight="1" x14ac:dyDescent="0.25">
      <c r="C13" s="115"/>
      <c r="D13" s="116" t="s">
        <v>55</v>
      </c>
      <c r="E13" s="111"/>
      <c r="F13" t="s">
        <v>56</v>
      </c>
      <c r="G13" s="111"/>
      <c r="O13" s="106"/>
    </row>
    <row r="14" spans="1:15" ht="18.75" customHeight="1" x14ac:dyDescent="0.25">
      <c r="C14" s="115"/>
      <c r="D14" s="116" t="s">
        <v>57</v>
      </c>
      <c r="E14" s="111"/>
      <c r="F14" s="113"/>
      <c r="O14" s="106"/>
    </row>
    <row r="15" spans="1:15" ht="18.75" customHeight="1" x14ac:dyDescent="0.25">
      <c r="C15" s="115"/>
      <c r="E15" s="116" t="s">
        <v>58</v>
      </c>
      <c r="F15" s="111"/>
      <c r="O15" s="106"/>
    </row>
    <row r="16" spans="1:15" ht="18.75" customHeight="1" x14ac:dyDescent="0.25">
      <c r="C16" s="115"/>
      <c r="D16" s="115"/>
      <c r="E16" t="s">
        <v>46</v>
      </c>
      <c r="F16" s="111"/>
      <c r="G16" t="s">
        <v>47</v>
      </c>
      <c r="H16" s="111"/>
      <c r="O16" s="106"/>
    </row>
    <row r="17" spans="3:15" x14ac:dyDescent="0.25">
      <c r="C17" s="115"/>
      <c r="D17" s="115"/>
      <c r="F17" s="1"/>
      <c r="O17" s="106"/>
    </row>
    <row r="18" spans="3:15" x14ac:dyDescent="0.25">
      <c r="C18" s="115"/>
      <c r="D18" s="116" t="s">
        <v>59</v>
      </c>
      <c r="E18" s="111"/>
      <c r="O18" s="106"/>
    </row>
    <row r="19" spans="3:15" x14ac:dyDescent="0.25">
      <c r="C19" s="115"/>
      <c r="D19" s="116" t="s">
        <v>60</v>
      </c>
      <c r="E19" s="111"/>
      <c r="O19" s="106"/>
    </row>
    <row r="20" spans="3:15" x14ac:dyDescent="0.25">
      <c r="C20" s="115"/>
      <c r="D20" s="116" t="s">
        <v>61</v>
      </c>
      <c r="F20" s="111"/>
      <c r="O20" s="106"/>
    </row>
    <row r="21" spans="3:15" x14ac:dyDescent="0.25">
      <c r="O21" s="106"/>
    </row>
    <row r="22" spans="3:15" x14ac:dyDescent="0.25">
      <c r="C22" s="110" t="s">
        <v>62</v>
      </c>
      <c r="D22" s="44" t="s">
        <v>63</v>
      </c>
    </row>
    <row r="23" spans="3:15" x14ac:dyDescent="0.25">
      <c r="C23" s="117"/>
      <c r="D23" t="s">
        <v>55</v>
      </c>
      <c r="E23" s="111"/>
      <c r="F23" t="s">
        <v>56</v>
      </c>
      <c r="G23" s="111"/>
    </row>
    <row r="24" spans="3:15" x14ac:dyDescent="0.25">
      <c r="C24" s="117"/>
      <c r="D24" t="s">
        <v>57</v>
      </c>
      <c r="E24" s="111"/>
    </row>
    <row r="25" spans="3:15" x14ac:dyDescent="0.25">
      <c r="D25" t="s">
        <v>58</v>
      </c>
    </row>
    <row r="26" spans="3:15" x14ac:dyDescent="0.25">
      <c r="E26" t="s">
        <v>45</v>
      </c>
      <c r="G26" s="111"/>
    </row>
    <row r="27" spans="3:15" x14ac:dyDescent="0.25">
      <c r="E27" t="s">
        <v>46</v>
      </c>
      <c r="F27" s="111"/>
      <c r="G27" t="s">
        <v>47</v>
      </c>
      <c r="H27" s="111"/>
    </row>
    <row r="28" spans="3:15" x14ac:dyDescent="0.25">
      <c r="D28" t="s">
        <v>59</v>
      </c>
      <c r="E28" s="111"/>
    </row>
    <row r="29" spans="3:15" x14ac:dyDescent="0.25">
      <c r="D29" t="s">
        <v>60</v>
      </c>
      <c r="E29" s="111"/>
    </row>
    <row r="30" spans="3:15" x14ac:dyDescent="0.25">
      <c r="D30" t="s">
        <v>61</v>
      </c>
      <c r="F30" s="111"/>
    </row>
    <row r="32" spans="3:15" x14ac:dyDescent="0.25">
      <c r="D32" s="107"/>
    </row>
    <row r="33" spans="3:5" x14ac:dyDescent="0.25">
      <c r="C33" s="110" t="s">
        <v>64</v>
      </c>
      <c r="D33" s="44" t="s">
        <v>65</v>
      </c>
    </row>
    <row r="34" spans="3:5" x14ac:dyDescent="0.25">
      <c r="D34" s="114" t="s">
        <v>66</v>
      </c>
      <c r="E34" s="111"/>
    </row>
    <row r="35" spans="3:5" x14ac:dyDescent="0.25">
      <c r="D35" s="118" t="s">
        <v>67</v>
      </c>
    </row>
    <row r="36" spans="3:5" x14ac:dyDescent="0.25">
      <c r="D36" s="118"/>
    </row>
    <row r="37" spans="3:5" x14ac:dyDescent="0.25">
      <c r="C37" s="110" t="s">
        <v>68</v>
      </c>
      <c r="D37" s="44"/>
    </row>
    <row r="38" spans="3:5" x14ac:dyDescent="0.25">
      <c r="C38" s="119" t="s">
        <v>69</v>
      </c>
      <c r="D38" s="120"/>
    </row>
  </sheetData>
  <sheetProtection algorithmName="SHA-512" hashValue="muNJgfccccg4QE8PW+9qk09Q6kkrCKkvY9gIm7Cifp39k2aDG7XrwWizjGj3uzORhRsYLlD1McvIzKvn4oolNg==" saltValue="vZFyGG/lsuiN6I0UW8rfDA==" spinCount="100000" sheet="1" objects="1" scenarios="1"/>
  <mergeCells count="2">
    <mergeCell ref="A1:B1"/>
    <mergeCell ref="D1:E1"/>
  </mergeCells>
  <dataValidations count="1">
    <dataValidation type="list" allowBlank="1" showInputMessage="1" showErrorMessage="1" sqref="F10" xr:uid="{6993F04E-8CDC-45D0-BCE6-B152EBD69DC3}">
      <formula1>$O$10:$O$17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431AD-2F05-4B89-966E-1A527F8766F7}">
  <sheetPr>
    <tabColor rgb="FF002060"/>
  </sheetPr>
  <dimension ref="A1:V26"/>
  <sheetViews>
    <sheetView showGridLines="0" zoomScaleNormal="100" workbookViewId="0">
      <pane xSplit="3" ySplit="1" topLeftCell="D6" activePane="bottomRight" state="frozen"/>
      <selection pane="topRight" activeCell="F22" sqref="F22"/>
      <selection pane="bottomLeft" activeCell="F22" sqref="F22"/>
      <selection pane="bottomRight" activeCell="G15" sqref="G15"/>
    </sheetView>
  </sheetViews>
  <sheetFormatPr baseColWidth="10" defaultColWidth="11.42578125" defaultRowHeight="15" outlineLevelRow="1" x14ac:dyDescent="0.25"/>
  <cols>
    <col min="1" max="1" width="11.42578125" style="1"/>
    <col min="2" max="2" width="28.42578125" style="1" customWidth="1"/>
    <col min="3" max="3" width="12.42578125" style="1" customWidth="1"/>
    <col min="4" max="4" width="12.85546875" style="1" customWidth="1"/>
    <col min="5" max="13" width="15.85546875" style="1" customWidth="1"/>
    <col min="14" max="14" width="12.7109375" style="1" customWidth="1"/>
    <col min="15" max="17" width="15.85546875" style="1" customWidth="1"/>
    <col min="18" max="18" width="11.42578125" style="1"/>
    <col min="23" max="16384" width="11.42578125" style="1"/>
  </cols>
  <sheetData>
    <row r="1" spans="1:22" x14ac:dyDescent="0.25">
      <c r="D1" s="2">
        <v>44501</v>
      </c>
      <c r="E1" s="2">
        <v>44531</v>
      </c>
      <c r="F1" s="2">
        <v>44562</v>
      </c>
      <c r="G1" s="2">
        <v>44593</v>
      </c>
      <c r="H1" s="2">
        <v>44621</v>
      </c>
      <c r="I1" s="2">
        <v>44652</v>
      </c>
      <c r="J1" s="2">
        <v>44682</v>
      </c>
      <c r="K1" s="2">
        <v>44713</v>
      </c>
      <c r="L1" s="2">
        <v>44743</v>
      </c>
      <c r="M1" s="2">
        <v>44774</v>
      </c>
      <c r="N1" s="2">
        <v>44805</v>
      </c>
      <c r="O1" s="2">
        <v>44835</v>
      </c>
      <c r="P1" s="2">
        <v>44866</v>
      </c>
      <c r="Q1" s="2">
        <v>44896</v>
      </c>
    </row>
    <row r="2" spans="1:22" x14ac:dyDescent="0.25">
      <c r="D2" s="3"/>
      <c r="E2" s="3"/>
      <c r="F2" s="3"/>
      <c r="G2" s="3"/>
      <c r="H2" s="3"/>
      <c r="I2" s="3"/>
      <c r="J2" s="3"/>
      <c r="K2" s="3"/>
      <c r="L2" s="3"/>
      <c r="M2" s="3"/>
      <c r="N2" s="3"/>
      <c r="O2" s="3"/>
      <c r="P2" s="3"/>
      <c r="Q2" s="3"/>
    </row>
    <row r="3" spans="1:22" x14ac:dyDescent="0.25">
      <c r="B3" s="4" t="s">
        <v>70</v>
      </c>
      <c r="C3" s="4"/>
      <c r="D3" s="5"/>
      <c r="E3" s="3"/>
      <c r="F3" s="3"/>
      <c r="G3" s="3"/>
      <c r="H3" s="3"/>
      <c r="I3" s="3"/>
      <c r="J3" s="3"/>
      <c r="K3" s="3"/>
      <c r="L3" s="3"/>
      <c r="M3" s="3"/>
      <c r="N3" s="3"/>
      <c r="O3" s="3"/>
      <c r="P3" s="3"/>
      <c r="Q3" s="3"/>
    </row>
    <row r="4" spans="1:22" outlineLevel="1" x14ac:dyDescent="0.25">
      <c r="B4" s="7" t="str">
        <f t="shared" ref="B4:C7" si="0">+B9</f>
        <v xml:space="preserve">Base </v>
      </c>
      <c r="C4" s="7" t="str">
        <f t="shared" si="0"/>
        <v>c€/kWh HT</v>
      </c>
      <c r="D4" s="8">
        <v>8.5</v>
      </c>
      <c r="E4" s="9">
        <v>8.5</v>
      </c>
      <c r="F4" s="9">
        <v>8.5</v>
      </c>
      <c r="G4" s="9">
        <v>8.5</v>
      </c>
      <c r="H4" s="9">
        <v>8.5</v>
      </c>
      <c r="I4" s="10">
        <v>8.5</v>
      </c>
      <c r="J4" s="10">
        <v>8.5</v>
      </c>
      <c r="K4" s="10">
        <v>8.5</v>
      </c>
      <c r="L4" s="10">
        <v>8.5</v>
      </c>
      <c r="M4" s="10">
        <v>8.5</v>
      </c>
      <c r="N4" s="10">
        <v>8.5</v>
      </c>
      <c r="O4" s="10">
        <v>8.5</v>
      </c>
      <c r="P4" s="10">
        <v>8.5</v>
      </c>
      <c r="Q4" s="10">
        <v>8.5</v>
      </c>
      <c r="S4" s="1"/>
      <c r="T4" s="1"/>
      <c r="U4" s="1"/>
      <c r="V4" s="1"/>
    </row>
    <row r="5" spans="1:22" outlineLevel="1" x14ac:dyDescent="0.25">
      <c r="B5" s="12" t="str">
        <f t="shared" si="0"/>
        <v>B0</v>
      </c>
      <c r="C5" s="12" t="str">
        <f t="shared" si="0"/>
        <v>c€/kWh HT</v>
      </c>
      <c r="D5" s="13">
        <v>8.5</v>
      </c>
      <c r="E5" s="14">
        <v>8.5</v>
      </c>
      <c r="F5" s="14">
        <v>8.5</v>
      </c>
      <c r="G5" s="14">
        <v>8.5</v>
      </c>
      <c r="H5" s="14">
        <v>8.5</v>
      </c>
      <c r="I5" s="15">
        <v>8.5</v>
      </c>
      <c r="J5" s="15">
        <v>8.5</v>
      </c>
      <c r="K5" s="15">
        <v>8.5</v>
      </c>
      <c r="L5" s="15">
        <v>8.5</v>
      </c>
      <c r="M5" s="15">
        <v>8.5</v>
      </c>
      <c r="N5" s="15">
        <v>8.5</v>
      </c>
      <c r="O5" s="15">
        <v>8.5</v>
      </c>
      <c r="P5" s="15">
        <v>8.5</v>
      </c>
      <c r="Q5" s="15">
        <v>8.5</v>
      </c>
      <c r="S5" s="1"/>
      <c r="T5" s="1"/>
      <c r="U5" s="1"/>
      <c r="V5" s="1"/>
    </row>
    <row r="6" spans="1:22" outlineLevel="1" x14ac:dyDescent="0.25">
      <c r="B6" s="12" t="str">
        <f t="shared" si="0"/>
        <v>B1</v>
      </c>
      <c r="C6" s="12" t="str">
        <f t="shared" si="0"/>
        <v>c€/kWh HT</v>
      </c>
      <c r="D6" s="13">
        <v>6.43</v>
      </c>
      <c r="E6" s="14">
        <v>6.43</v>
      </c>
      <c r="F6" s="14">
        <v>6.43</v>
      </c>
      <c r="G6" s="14">
        <v>6.43</v>
      </c>
      <c r="H6" s="14">
        <v>6.43</v>
      </c>
      <c r="I6" s="15">
        <v>6.43</v>
      </c>
      <c r="J6" s="15">
        <v>6.43</v>
      </c>
      <c r="K6" s="15">
        <v>6.43</v>
      </c>
      <c r="L6" s="15">
        <v>6.43</v>
      </c>
      <c r="M6" s="15">
        <v>6.43</v>
      </c>
      <c r="N6" s="15">
        <v>6.43</v>
      </c>
      <c r="O6" s="15">
        <v>6.43</v>
      </c>
      <c r="P6" s="15">
        <v>6.43</v>
      </c>
      <c r="Q6" s="15">
        <v>6.43</v>
      </c>
      <c r="S6" s="1"/>
      <c r="T6" s="1"/>
      <c r="U6" s="1"/>
      <c r="V6" s="1"/>
    </row>
    <row r="7" spans="1:22" outlineLevel="1" x14ac:dyDescent="0.25">
      <c r="B7" s="17" t="str">
        <f t="shared" si="0"/>
        <v>B2I</v>
      </c>
      <c r="C7" s="17" t="str">
        <f t="shared" si="0"/>
        <v>c€/kWh HT</v>
      </c>
      <c r="D7" s="18">
        <v>6.43</v>
      </c>
      <c r="E7" s="19">
        <v>6.43</v>
      </c>
      <c r="F7" s="19">
        <v>6.43</v>
      </c>
      <c r="G7" s="19">
        <v>6.43</v>
      </c>
      <c r="H7" s="19">
        <v>6.43</v>
      </c>
      <c r="I7" s="20">
        <v>6.43</v>
      </c>
      <c r="J7" s="20">
        <v>6.43</v>
      </c>
      <c r="K7" s="20">
        <v>6.43</v>
      </c>
      <c r="L7" s="20">
        <v>6.43</v>
      </c>
      <c r="M7" s="20">
        <v>6.43</v>
      </c>
      <c r="N7" s="20">
        <v>6.43</v>
      </c>
      <c r="O7" s="20">
        <v>6.43</v>
      </c>
      <c r="P7" s="20">
        <v>6.43</v>
      </c>
      <c r="Q7" s="20">
        <v>6.43</v>
      </c>
      <c r="S7" s="1"/>
      <c r="T7" s="1"/>
      <c r="U7" s="1"/>
      <c r="V7" s="1"/>
    </row>
    <row r="8" spans="1:22" outlineLevel="1" x14ac:dyDescent="0.25">
      <c r="D8" s="6"/>
      <c r="E8" s="6"/>
      <c r="F8" s="6"/>
      <c r="G8" s="6"/>
      <c r="H8" s="6"/>
      <c r="I8" s="6"/>
      <c r="J8" s="6"/>
      <c r="K8" s="6"/>
      <c r="L8" s="6"/>
      <c r="M8" s="6"/>
      <c r="N8" s="6"/>
      <c r="O8" s="6"/>
      <c r="P8" s="6"/>
      <c r="Q8" s="6"/>
      <c r="S8" s="1"/>
      <c r="T8" s="1"/>
      <c r="U8" s="1"/>
      <c r="V8" s="1"/>
    </row>
    <row r="9" spans="1:22" outlineLevel="1" x14ac:dyDescent="0.25">
      <c r="B9" s="7" t="s">
        <v>71</v>
      </c>
      <c r="C9" s="7" t="s">
        <v>72</v>
      </c>
      <c r="D9" s="8">
        <v>10.220000000000001</v>
      </c>
      <c r="E9" s="9">
        <v>12.26</v>
      </c>
      <c r="F9" s="9">
        <v>11.91</v>
      </c>
      <c r="G9" s="9">
        <v>14.47</v>
      </c>
      <c r="H9" s="9">
        <v>12.02</v>
      </c>
      <c r="I9" s="10">
        <v>11.67</v>
      </c>
      <c r="J9" s="10">
        <v>15.53</v>
      </c>
      <c r="K9" s="10">
        <v>12.87</v>
      </c>
      <c r="L9" s="10">
        <v>12.77</v>
      </c>
      <c r="M9" s="10">
        <v>14.09</v>
      </c>
      <c r="N9" s="10">
        <v>17.97</v>
      </c>
      <c r="O9" s="10">
        <v>24.83</v>
      </c>
      <c r="P9" s="10">
        <v>23.57</v>
      </c>
      <c r="Q9" s="121">
        <v>19.5</v>
      </c>
    </row>
    <row r="10" spans="1:22" outlineLevel="1" x14ac:dyDescent="0.25">
      <c r="B10" s="12" t="s">
        <v>73</v>
      </c>
      <c r="C10" s="12" t="s">
        <v>72</v>
      </c>
      <c r="D10" s="13">
        <v>10.220000000000001</v>
      </c>
      <c r="E10" s="14">
        <v>12.26</v>
      </c>
      <c r="F10" s="14">
        <v>11.91</v>
      </c>
      <c r="G10" s="14">
        <v>14.47</v>
      </c>
      <c r="H10" s="14">
        <v>12.02</v>
      </c>
      <c r="I10" s="15">
        <v>11.67</v>
      </c>
      <c r="J10" s="15">
        <v>15.53</v>
      </c>
      <c r="K10" s="15">
        <v>12.87</v>
      </c>
      <c r="L10" s="15">
        <v>12.88</v>
      </c>
      <c r="M10" s="15">
        <v>14.2</v>
      </c>
      <c r="N10" s="15">
        <v>18.079999999999998</v>
      </c>
      <c r="O10" s="15">
        <v>24.94</v>
      </c>
      <c r="P10" s="15">
        <v>23.68</v>
      </c>
      <c r="Q10" s="122">
        <v>19.61</v>
      </c>
    </row>
    <row r="11" spans="1:22" outlineLevel="1" x14ac:dyDescent="0.25">
      <c r="B11" s="12" t="s">
        <v>74</v>
      </c>
      <c r="C11" s="12" t="s">
        <v>72</v>
      </c>
      <c r="D11" s="13">
        <v>8.15</v>
      </c>
      <c r="E11" s="14">
        <v>10.19</v>
      </c>
      <c r="F11" s="14">
        <v>9.84</v>
      </c>
      <c r="G11" s="14">
        <v>12.4</v>
      </c>
      <c r="H11" s="14">
        <v>9.9499999999999993</v>
      </c>
      <c r="I11" s="15">
        <v>9.6</v>
      </c>
      <c r="J11" s="15">
        <v>13.46</v>
      </c>
      <c r="K11" s="15">
        <v>10.8</v>
      </c>
      <c r="L11" s="15">
        <v>10.61</v>
      </c>
      <c r="M11" s="15">
        <v>11.93</v>
      </c>
      <c r="N11" s="15">
        <v>15.81</v>
      </c>
      <c r="O11" s="15">
        <v>22.67</v>
      </c>
      <c r="P11" s="15">
        <v>21.41</v>
      </c>
      <c r="Q11" s="122">
        <v>17.34</v>
      </c>
    </row>
    <row r="12" spans="1:22" outlineLevel="1" x14ac:dyDescent="0.25">
      <c r="B12" s="17" t="s">
        <v>75</v>
      </c>
      <c r="C12" s="17" t="s">
        <v>72</v>
      </c>
      <c r="D12" s="18">
        <v>8.15</v>
      </c>
      <c r="E12" s="19">
        <v>10.19</v>
      </c>
      <c r="F12" s="19">
        <v>9.84</v>
      </c>
      <c r="G12" s="19">
        <v>12.4</v>
      </c>
      <c r="H12" s="19">
        <v>9.9499999999999993</v>
      </c>
      <c r="I12" s="20">
        <v>9.6</v>
      </c>
      <c r="J12" s="20">
        <v>13.46</v>
      </c>
      <c r="K12" s="20">
        <v>10.8</v>
      </c>
      <c r="L12" s="20">
        <v>10.61</v>
      </c>
      <c r="M12" s="20">
        <v>11.93</v>
      </c>
      <c r="N12" s="20">
        <v>15.81</v>
      </c>
      <c r="O12" s="20">
        <v>22.67</v>
      </c>
      <c r="P12" s="20">
        <v>21.41</v>
      </c>
      <c r="Q12" s="123">
        <v>17.34</v>
      </c>
    </row>
    <row r="14" spans="1:22" x14ac:dyDescent="0.25">
      <c r="B14" s="4" t="s">
        <v>76</v>
      </c>
      <c r="C14" s="4"/>
      <c r="D14" s="5"/>
      <c r="E14" s="3"/>
      <c r="F14" s="3"/>
      <c r="G14" s="3"/>
      <c r="H14" s="3"/>
      <c r="I14" s="3"/>
      <c r="J14" s="3"/>
      <c r="K14" s="3"/>
      <c r="L14" s="3"/>
      <c r="M14" s="3"/>
      <c r="N14" s="3"/>
      <c r="O14" s="3"/>
      <c r="P14" s="3"/>
      <c r="Q14" s="3"/>
    </row>
    <row r="15" spans="1:22" outlineLevel="1" x14ac:dyDescent="0.25">
      <c r="A15" s="171" t="s">
        <v>77</v>
      </c>
      <c r="B15" s="100"/>
      <c r="C15" s="21" t="s">
        <v>37</v>
      </c>
      <c r="D15" s="99"/>
      <c r="E15" s="99"/>
      <c r="F15" s="100"/>
      <c r="G15" s="100"/>
      <c r="H15" s="100"/>
      <c r="I15" s="100"/>
      <c r="J15" s="100"/>
      <c r="K15" s="100"/>
      <c r="L15" s="101"/>
      <c r="M15" s="101"/>
      <c r="N15" s="101"/>
      <c r="O15" s="101"/>
      <c r="P15" s="101"/>
      <c r="Q15" s="101"/>
      <c r="S15" s="1"/>
      <c r="T15" s="1"/>
      <c r="U15" s="1"/>
      <c r="V15" s="1"/>
    </row>
    <row r="16" spans="1:22" outlineLevel="1" x14ac:dyDescent="0.25">
      <c r="A16" s="172"/>
      <c r="B16" s="102"/>
      <c r="C16" s="22" t="s">
        <v>37</v>
      </c>
      <c r="D16" s="99"/>
      <c r="E16" s="99"/>
      <c r="F16" s="102"/>
      <c r="G16" s="102"/>
      <c r="H16" s="102"/>
      <c r="I16" s="102"/>
      <c r="J16" s="102"/>
      <c r="K16" s="102"/>
      <c r="L16" s="101"/>
      <c r="M16" s="101"/>
      <c r="N16" s="101"/>
      <c r="O16" s="101"/>
      <c r="P16" s="101"/>
      <c r="Q16" s="101"/>
      <c r="S16" s="1"/>
      <c r="T16" s="1"/>
      <c r="U16" s="1"/>
      <c r="V16" s="1"/>
    </row>
    <row r="17" spans="1:22" outlineLevel="1" x14ac:dyDescent="0.25">
      <c r="A17" s="172"/>
      <c r="B17" s="102"/>
      <c r="C17" s="22" t="s">
        <v>37</v>
      </c>
      <c r="D17" s="99"/>
      <c r="E17" s="99"/>
      <c r="F17" s="102"/>
      <c r="G17" s="102"/>
      <c r="H17" s="102"/>
      <c r="I17" s="102"/>
      <c r="J17" s="102"/>
      <c r="K17" s="102"/>
      <c r="L17" s="101"/>
      <c r="M17" s="101"/>
      <c r="N17" s="101"/>
      <c r="O17" s="101"/>
      <c r="P17" s="101"/>
      <c r="Q17" s="101"/>
      <c r="S17" s="1"/>
      <c r="T17" s="1"/>
      <c r="U17" s="1"/>
      <c r="V17" s="1"/>
    </row>
    <row r="18" spans="1:22" outlineLevel="1" x14ac:dyDescent="0.25">
      <c r="A18" s="173"/>
      <c r="B18" s="102"/>
      <c r="C18" s="22" t="s">
        <v>37</v>
      </c>
      <c r="D18" s="99"/>
      <c r="E18" s="99"/>
      <c r="F18" s="102"/>
      <c r="G18" s="102"/>
      <c r="H18" s="102"/>
      <c r="I18" s="102"/>
      <c r="J18" s="102"/>
      <c r="K18" s="102"/>
      <c r="L18" s="101"/>
      <c r="M18" s="101"/>
      <c r="N18" s="101"/>
      <c r="O18" s="101"/>
      <c r="P18" s="101"/>
      <c r="Q18" s="101"/>
      <c r="S18" s="1"/>
      <c r="T18" s="1"/>
      <c r="U18" s="1"/>
      <c r="V18" s="1"/>
    </row>
    <row r="19" spans="1:22" outlineLevel="1" x14ac:dyDescent="0.25">
      <c r="A19" s="173"/>
      <c r="B19" s="102"/>
      <c r="C19" s="22" t="s">
        <v>37</v>
      </c>
      <c r="D19" s="99"/>
      <c r="E19" s="99"/>
      <c r="F19" s="102"/>
      <c r="G19" s="102"/>
      <c r="H19" s="102"/>
      <c r="I19" s="102"/>
      <c r="J19" s="102"/>
      <c r="K19" s="102"/>
      <c r="L19" s="101"/>
      <c r="M19" s="101"/>
      <c r="N19" s="101"/>
      <c r="O19" s="101"/>
      <c r="P19" s="101"/>
      <c r="Q19" s="101"/>
      <c r="S19" s="1"/>
      <c r="T19" s="1"/>
      <c r="U19" s="1"/>
      <c r="V19" s="1"/>
    </row>
    <row r="20" spans="1:22" outlineLevel="1" x14ac:dyDescent="0.25">
      <c r="G20" s="6"/>
      <c r="H20" s="6"/>
      <c r="I20" s="6"/>
      <c r="J20" s="6"/>
      <c r="K20" s="6"/>
      <c r="L20" s="23"/>
      <c r="M20" s="23"/>
      <c r="N20" s="23"/>
      <c r="O20" s="23"/>
      <c r="P20" s="23"/>
      <c r="Q20" s="23"/>
      <c r="S20" s="1"/>
      <c r="T20" s="1"/>
      <c r="U20" s="1"/>
      <c r="V20" s="1"/>
    </row>
    <row r="21" spans="1:22" ht="15" customHeight="1" outlineLevel="1" x14ac:dyDescent="0.25">
      <c r="A21" s="171" t="s">
        <v>78</v>
      </c>
      <c r="B21" s="11">
        <f>B15</f>
        <v>0</v>
      </c>
      <c r="C21" s="21" t="s">
        <v>37</v>
      </c>
      <c r="D21" s="99"/>
      <c r="E21" s="99"/>
      <c r="F21" s="100"/>
      <c r="G21" s="100"/>
      <c r="H21" s="100"/>
      <c r="I21" s="100"/>
      <c r="J21" s="100"/>
      <c r="K21" s="100"/>
      <c r="L21" s="101"/>
      <c r="M21" s="101"/>
      <c r="N21" s="101"/>
      <c r="O21" s="101"/>
      <c r="P21" s="101"/>
      <c r="Q21" s="101"/>
      <c r="S21" s="1"/>
      <c r="T21" s="1"/>
      <c r="U21" s="1"/>
      <c r="V21" s="1"/>
    </row>
    <row r="22" spans="1:22" outlineLevel="1" x14ac:dyDescent="0.25">
      <c r="A22" s="172"/>
      <c r="B22" s="16">
        <f>B16</f>
        <v>0</v>
      </c>
      <c r="C22" s="22" t="s">
        <v>37</v>
      </c>
      <c r="D22" s="99"/>
      <c r="E22" s="99"/>
      <c r="F22" s="102"/>
      <c r="G22" s="102"/>
      <c r="H22" s="102"/>
      <c r="I22" s="102"/>
      <c r="J22" s="102"/>
      <c r="K22" s="102"/>
      <c r="L22" s="101"/>
      <c r="M22" s="101"/>
      <c r="N22" s="101"/>
      <c r="O22" s="101"/>
      <c r="P22" s="101"/>
      <c r="Q22" s="101"/>
      <c r="S22" s="1"/>
      <c r="T22" s="1"/>
      <c r="U22" s="1"/>
      <c r="V22" s="1"/>
    </row>
    <row r="23" spans="1:22" outlineLevel="1" x14ac:dyDescent="0.25">
      <c r="A23" s="172"/>
      <c r="B23" s="16">
        <f>B17</f>
        <v>0</v>
      </c>
      <c r="C23" s="22" t="s">
        <v>37</v>
      </c>
      <c r="D23" s="99"/>
      <c r="E23" s="99"/>
      <c r="F23" s="102"/>
      <c r="G23" s="102"/>
      <c r="H23" s="102"/>
      <c r="I23" s="102"/>
      <c r="J23" s="102"/>
      <c r="K23" s="102"/>
      <c r="L23" s="101"/>
      <c r="M23" s="101"/>
      <c r="N23" s="101"/>
      <c r="O23" s="101"/>
      <c r="P23" s="101"/>
      <c r="Q23" s="101"/>
      <c r="S23" s="1"/>
      <c r="T23" s="1"/>
      <c r="U23" s="1"/>
      <c r="V23" s="1"/>
    </row>
    <row r="24" spans="1:22" outlineLevel="1" x14ac:dyDescent="0.25">
      <c r="A24" s="173"/>
      <c r="B24" s="143">
        <f>B18</f>
        <v>0</v>
      </c>
      <c r="C24" s="22" t="s">
        <v>37</v>
      </c>
      <c r="D24" s="99"/>
      <c r="E24" s="99"/>
      <c r="F24" s="102"/>
      <c r="G24" s="102"/>
      <c r="H24" s="102"/>
      <c r="I24" s="102"/>
      <c r="J24" s="102"/>
      <c r="K24" s="102"/>
      <c r="L24" s="101"/>
      <c r="M24" s="101"/>
      <c r="N24" s="101"/>
      <c r="O24" s="101"/>
      <c r="P24" s="101"/>
      <c r="Q24" s="101"/>
      <c r="S24" s="1"/>
      <c r="T24" s="1"/>
      <c r="U24" s="1"/>
      <c r="V24" s="1"/>
    </row>
    <row r="25" spans="1:22" outlineLevel="1" x14ac:dyDescent="0.25">
      <c r="A25" s="173"/>
      <c r="B25" s="16">
        <f t="shared" ref="B25" si="1">B19</f>
        <v>0</v>
      </c>
      <c r="C25" s="22" t="s">
        <v>37</v>
      </c>
      <c r="D25" s="99"/>
      <c r="E25" s="99"/>
      <c r="F25" s="102"/>
      <c r="G25" s="102"/>
      <c r="H25" s="102"/>
      <c r="I25" s="102"/>
      <c r="J25" s="102"/>
      <c r="K25" s="102"/>
      <c r="L25" s="101"/>
      <c r="M25" s="101"/>
      <c r="N25" s="101"/>
      <c r="O25" s="101"/>
      <c r="P25" s="101"/>
      <c r="Q25" s="101"/>
      <c r="S25" s="1"/>
      <c r="T25" s="1"/>
      <c r="U25" s="1"/>
      <c r="V25" s="1"/>
    </row>
    <row r="26" spans="1:22" x14ac:dyDescent="0.25">
      <c r="S26" s="1"/>
      <c r="T26" s="1"/>
      <c r="U26" s="1"/>
      <c r="V26" s="1"/>
    </row>
  </sheetData>
  <sheetProtection algorithmName="SHA-512" hashValue="lOkaIIhYh7t97mZ2/0sQ0jR44H4aOLgX2WQeU6RG6Wd59oWBLHBNnq1ZOks0af9fM8I1RpuRUsDORo+vEqikLw==" saltValue="udl3ONOKU0e2O5tCb0J4Jw==" spinCount="100000" sheet="1" objects="1" scenarios="1"/>
  <protectedRanges>
    <protectedRange sqref="F15:Q19 F21:Q25" name="Plage2"/>
    <protectedRange sqref="B15:B19" name="Plage1"/>
  </protectedRanges>
  <mergeCells count="2">
    <mergeCell ref="A15:A19"/>
    <mergeCell ref="A21:A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1080B-95FE-4661-8E29-36BB4E1C0405}">
  <sheetPr>
    <tabColor rgb="FF00B050"/>
  </sheetPr>
  <dimension ref="A1:X235"/>
  <sheetViews>
    <sheetView showGridLines="0" zoomScale="70" zoomScaleNormal="70" workbookViewId="0">
      <pane xSplit="6" ySplit="21" topLeftCell="G52" activePane="bottomRight" state="frozen"/>
      <selection pane="topRight" activeCell="F22" sqref="F22"/>
      <selection pane="bottomLeft" activeCell="F22" sqref="F22"/>
      <selection pane="bottomRight" activeCell="H48" sqref="H48"/>
    </sheetView>
  </sheetViews>
  <sheetFormatPr baseColWidth="10" defaultColWidth="11.42578125" defaultRowHeight="15" outlineLevelRow="1" x14ac:dyDescent="0.25"/>
  <cols>
    <col min="3" max="3" width="7.140625" customWidth="1"/>
    <col min="4" max="4" width="22.85546875" customWidth="1"/>
    <col min="5" max="5" width="42.85546875" customWidth="1"/>
    <col min="6" max="6" width="20.28515625" customWidth="1"/>
    <col min="7" max="8" width="19" customWidth="1"/>
    <col min="9" max="9" width="22.85546875" customWidth="1"/>
    <col min="10" max="10" width="17.28515625" bestFit="1" customWidth="1"/>
    <col min="11" max="17" width="15.85546875" customWidth="1"/>
    <col min="18" max="18" width="18.140625" customWidth="1"/>
    <col min="19" max="19" width="17.5703125" customWidth="1"/>
    <col min="20" max="20" width="17.140625" customWidth="1"/>
    <col min="21" max="22" width="13.28515625" customWidth="1"/>
    <col min="23" max="23" width="11.42578125" style="106"/>
  </cols>
  <sheetData>
    <row r="1" spans="1:20" ht="26.25" x14ac:dyDescent="0.4">
      <c r="A1" s="180" t="s">
        <v>38</v>
      </c>
      <c r="B1" s="181"/>
      <c r="E1" s="182" t="s">
        <v>79</v>
      </c>
      <c r="F1" s="183"/>
      <c r="G1" s="183"/>
      <c r="H1" s="183"/>
      <c r="I1" s="184"/>
    </row>
    <row r="4" spans="1:20" ht="35.25" customHeight="1" x14ac:dyDescent="0.25">
      <c r="D4" s="189" t="s">
        <v>1</v>
      </c>
      <c r="E4" s="189"/>
      <c r="F4" s="189"/>
      <c r="G4" s="189"/>
      <c r="H4" s="189"/>
      <c r="I4" s="189"/>
      <c r="J4" s="189"/>
      <c r="K4" s="189"/>
      <c r="L4" s="189"/>
      <c r="M4" s="189"/>
      <c r="N4" s="189"/>
      <c r="O4" s="189"/>
      <c r="P4" s="189"/>
      <c r="Q4" s="189"/>
    </row>
    <row r="5" spans="1:20" ht="30.75" customHeight="1" x14ac:dyDescent="0.25">
      <c r="D5" s="162" t="s">
        <v>80</v>
      </c>
      <c r="E5" s="162"/>
      <c r="F5" s="162"/>
      <c r="G5" s="162"/>
      <c r="H5" s="162"/>
      <c r="I5" s="162"/>
      <c r="J5" s="162"/>
      <c r="K5" s="162"/>
      <c r="L5" s="162"/>
      <c r="M5" s="162"/>
      <c r="N5" s="162"/>
      <c r="O5" s="162"/>
      <c r="P5" s="162"/>
      <c r="Q5" s="162"/>
      <c r="R5" s="162"/>
    </row>
    <row r="6" spans="1:20" ht="43.5" customHeight="1" x14ac:dyDescent="0.25">
      <c r="A6" s="185"/>
      <c r="B6" s="185"/>
      <c r="D6" s="173" t="s">
        <v>81</v>
      </c>
      <c r="E6" s="173"/>
      <c r="F6" s="173"/>
      <c r="G6" s="173"/>
      <c r="H6" s="173"/>
      <c r="I6" s="173"/>
      <c r="J6" s="173"/>
      <c r="K6" s="173"/>
      <c r="L6" s="173"/>
      <c r="M6" s="173"/>
      <c r="N6" s="173"/>
      <c r="O6" s="173"/>
      <c r="P6" s="173"/>
      <c r="Q6" s="173"/>
      <c r="R6" s="24"/>
      <c r="S6" s="24"/>
      <c r="T6" s="24"/>
    </row>
    <row r="7" spans="1:20" x14ac:dyDescent="0.25">
      <c r="E7" s="25" t="s">
        <v>82</v>
      </c>
      <c r="F7" s="26"/>
      <c r="G7" s="26"/>
      <c r="H7" s="26"/>
      <c r="I7" s="27"/>
      <c r="J7" s="28">
        <v>44501</v>
      </c>
      <c r="K7" s="29" t="s">
        <v>83</v>
      </c>
      <c r="L7" s="30">
        <v>45291</v>
      </c>
    </row>
    <row r="8" spans="1:20" x14ac:dyDescent="0.25">
      <c r="E8" s="31"/>
      <c r="F8" s="32"/>
      <c r="G8" s="32"/>
      <c r="H8" s="32"/>
      <c r="I8" s="32"/>
      <c r="J8" s="33"/>
    </row>
    <row r="9" spans="1:20" x14ac:dyDescent="0.25">
      <c r="E9" s="31"/>
      <c r="F9" s="32"/>
      <c r="G9" s="2">
        <f t="shared" ref="G9:H9" si="0">+G15</f>
        <v>44501</v>
      </c>
      <c r="H9" s="2">
        <f t="shared" si="0"/>
        <v>44531</v>
      </c>
      <c r="I9" s="2">
        <f t="shared" ref="I9:T9" si="1">+I15</f>
        <v>44562</v>
      </c>
      <c r="J9" s="2">
        <f t="shared" si="1"/>
        <v>44593</v>
      </c>
      <c r="K9" s="2">
        <f t="shared" si="1"/>
        <v>44621</v>
      </c>
      <c r="L9" s="2">
        <f t="shared" si="1"/>
        <v>44652</v>
      </c>
      <c r="M9" s="2">
        <f t="shared" si="1"/>
        <v>44682</v>
      </c>
      <c r="N9" s="2">
        <f t="shared" si="1"/>
        <v>44713</v>
      </c>
      <c r="O9" s="2">
        <f t="shared" si="1"/>
        <v>44743</v>
      </c>
      <c r="P9" s="2">
        <f t="shared" si="1"/>
        <v>44774</v>
      </c>
      <c r="Q9" s="2">
        <f t="shared" si="1"/>
        <v>44805</v>
      </c>
      <c r="R9" s="2">
        <f t="shared" si="1"/>
        <v>44835</v>
      </c>
      <c r="S9" s="2">
        <f t="shared" si="1"/>
        <v>44866</v>
      </c>
      <c r="T9" s="2">
        <f t="shared" si="1"/>
        <v>44896</v>
      </c>
    </row>
    <row r="10" spans="1:20" x14ac:dyDescent="0.25">
      <c r="D10" s="186" t="s">
        <v>84</v>
      </c>
      <c r="E10" s="34" t="str">
        <f>+'II. Références Prix'!B4</f>
        <v xml:space="preserve">Base </v>
      </c>
      <c r="F10" s="35" t="str">
        <f>+'II. Références Prix'!C4</f>
        <v>c€/kWh HT</v>
      </c>
      <c r="G10" s="36">
        <f>+'II. Références Prix'!D4</f>
        <v>8.5</v>
      </c>
      <c r="H10" s="36">
        <f>+'II. Références Prix'!E4</f>
        <v>8.5</v>
      </c>
      <c r="I10" s="36">
        <f>+'II. Références Prix'!F4</f>
        <v>8.5</v>
      </c>
      <c r="J10" s="36">
        <f>+'II. Références Prix'!G4</f>
        <v>8.5</v>
      </c>
      <c r="K10" s="36">
        <f>+'II. Références Prix'!H4</f>
        <v>8.5</v>
      </c>
      <c r="L10" s="36">
        <f>+'II. Références Prix'!I4</f>
        <v>8.5</v>
      </c>
      <c r="M10" s="36">
        <f>+'II. Références Prix'!J4</f>
        <v>8.5</v>
      </c>
      <c r="N10" s="36">
        <f>+'II. Références Prix'!K4</f>
        <v>8.5</v>
      </c>
      <c r="O10" s="36">
        <f>+'II. Références Prix'!L4</f>
        <v>8.5</v>
      </c>
      <c r="P10" s="36">
        <f>+'II. Références Prix'!M4</f>
        <v>8.5</v>
      </c>
      <c r="Q10" s="36">
        <f>+'II. Références Prix'!N4</f>
        <v>8.5</v>
      </c>
      <c r="R10" s="36">
        <f>+'II. Références Prix'!O4</f>
        <v>8.5</v>
      </c>
      <c r="S10" s="36">
        <f>+'II. Références Prix'!P4</f>
        <v>8.5</v>
      </c>
      <c r="T10" s="36">
        <f>+'II. Références Prix'!Q4</f>
        <v>8.5</v>
      </c>
    </row>
    <row r="11" spans="1:20" x14ac:dyDescent="0.25">
      <c r="D11" s="187"/>
      <c r="E11" s="37" t="str">
        <f>+'II. Références Prix'!B5</f>
        <v>B0</v>
      </c>
      <c r="F11" s="38" t="str">
        <f>+'II. Références Prix'!C5</f>
        <v>c€/kWh HT</v>
      </c>
      <c r="G11" s="39">
        <f>+'II. Références Prix'!D5</f>
        <v>8.5</v>
      </c>
      <c r="H11" s="39">
        <f>+'II. Références Prix'!E5</f>
        <v>8.5</v>
      </c>
      <c r="I11" s="39">
        <f>+'II. Références Prix'!F5</f>
        <v>8.5</v>
      </c>
      <c r="J11" s="39">
        <f>+'II. Références Prix'!G5</f>
        <v>8.5</v>
      </c>
      <c r="K11" s="39">
        <f>+'II. Références Prix'!H5</f>
        <v>8.5</v>
      </c>
      <c r="L11" s="39">
        <f>+'II. Références Prix'!I5</f>
        <v>8.5</v>
      </c>
      <c r="M11" s="39">
        <f>+'II. Références Prix'!J5</f>
        <v>8.5</v>
      </c>
      <c r="N11" s="39">
        <f>+'II. Références Prix'!K5</f>
        <v>8.5</v>
      </c>
      <c r="O11" s="39">
        <f>+'II. Références Prix'!L5</f>
        <v>8.5</v>
      </c>
      <c r="P11" s="39">
        <f>+'II. Références Prix'!M5</f>
        <v>8.5</v>
      </c>
      <c r="Q11" s="39">
        <f>+'II. Références Prix'!N5</f>
        <v>8.5</v>
      </c>
      <c r="R11" s="39">
        <f>+'II. Références Prix'!O5</f>
        <v>8.5</v>
      </c>
      <c r="S11" s="39">
        <f>+'II. Références Prix'!P5</f>
        <v>8.5</v>
      </c>
      <c r="T11" s="39">
        <f>+'II. Références Prix'!Q5</f>
        <v>8.5</v>
      </c>
    </row>
    <row r="12" spans="1:20" x14ac:dyDescent="0.25">
      <c r="D12" s="187"/>
      <c r="E12" s="37" t="str">
        <f>+'II. Références Prix'!B6</f>
        <v>B1</v>
      </c>
      <c r="F12" s="38" t="str">
        <f>+'II. Références Prix'!C6</f>
        <v>c€/kWh HT</v>
      </c>
      <c r="G12" s="39">
        <f>+'II. Références Prix'!D6</f>
        <v>6.43</v>
      </c>
      <c r="H12" s="39">
        <f>+'II. Références Prix'!E6</f>
        <v>6.43</v>
      </c>
      <c r="I12" s="39">
        <f>+'II. Références Prix'!F6</f>
        <v>6.43</v>
      </c>
      <c r="J12" s="39">
        <f>+'II. Références Prix'!G6</f>
        <v>6.43</v>
      </c>
      <c r="K12" s="39">
        <f>+'II. Références Prix'!H6</f>
        <v>6.43</v>
      </c>
      <c r="L12" s="39">
        <f>+'II. Références Prix'!I6</f>
        <v>6.43</v>
      </c>
      <c r="M12" s="39">
        <f>+'II. Références Prix'!J6</f>
        <v>6.43</v>
      </c>
      <c r="N12" s="39">
        <f>+'II. Références Prix'!K6</f>
        <v>6.43</v>
      </c>
      <c r="O12" s="39">
        <f>+'II. Références Prix'!L6</f>
        <v>6.43</v>
      </c>
      <c r="P12" s="39">
        <f>+'II. Références Prix'!M6</f>
        <v>6.43</v>
      </c>
      <c r="Q12" s="39">
        <f>+'II. Références Prix'!N6</f>
        <v>6.43</v>
      </c>
      <c r="R12" s="39">
        <f>+'II. Références Prix'!O6</f>
        <v>6.43</v>
      </c>
      <c r="S12" s="39">
        <f>+'II. Références Prix'!P6</f>
        <v>6.43</v>
      </c>
      <c r="T12" s="39">
        <f>+'II. Références Prix'!Q6</f>
        <v>6.43</v>
      </c>
    </row>
    <row r="13" spans="1:20" x14ac:dyDescent="0.25">
      <c r="D13" s="188"/>
      <c r="E13" s="40" t="str">
        <f>+'II. Références Prix'!B7</f>
        <v>B2I</v>
      </c>
      <c r="F13" s="41" t="str">
        <f>+'II. Références Prix'!C7</f>
        <v>c€/kWh HT</v>
      </c>
      <c r="G13" s="42">
        <f>+'II. Références Prix'!D7</f>
        <v>6.43</v>
      </c>
      <c r="H13" s="42">
        <f>+'II. Références Prix'!E7</f>
        <v>6.43</v>
      </c>
      <c r="I13" s="42">
        <f>+'II. Références Prix'!F7</f>
        <v>6.43</v>
      </c>
      <c r="J13" s="42">
        <f>+'II. Références Prix'!G7</f>
        <v>6.43</v>
      </c>
      <c r="K13" s="42">
        <f>+'II. Références Prix'!H7</f>
        <v>6.43</v>
      </c>
      <c r="L13" s="42">
        <f>+'II. Références Prix'!I7</f>
        <v>6.43</v>
      </c>
      <c r="M13" s="42">
        <f>+'II. Références Prix'!J7</f>
        <v>6.43</v>
      </c>
      <c r="N13" s="42">
        <f>+'II. Références Prix'!K7</f>
        <v>6.43</v>
      </c>
      <c r="O13" s="42">
        <f>+'II. Références Prix'!L7</f>
        <v>6.43</v>
      </c>
      <c r="P13" s="42">
        <f>+'II. Références Prix'!M7</f>
        <v>6.43</v>
      </c>
      <c r="Q13" s="42">
        <f>+'II. Références Prix'!N7</f>
        <v>6.43</v>
      </c>
      <c r="R13" s="42">
        <f>+'II. Références Prix'!O7</f>
        <v>6.43</v>
      </c>
      <c r="S13" s="42">
        <f>+'II. Références Prix'!P7</f>
        <v>6.43</v>
      </c>
      <c r="T13" s="42">
        <f>+'II. Références Prix'!Q7</f>
        <v>6.43</v>
      </c>
    </row>
    <row r="14" spans="1:20" x14ac:dyDescent="0.25">
      <c r="E14" s="31"/>
      <c r="F14" s="32"/>
      <c r="G14" s="32"/>
      <c r="H14" s="32"/>
      <c r="I14" s="32"/>
      <c r="J14" s="33"/>
    </row>
    <row r="15" spans="1:20" x14ac:dyDescent="0.25">
      <c r="E15" s="31"/>
      <c r="F15" s="32"/>
      <c r="G15" s="2">
        <v>44501</v>
      </c>
      <c r="H15" s="2">
        <v>44531</v>
      </c>
      <c r="I15" s="2">
        <v>44562</v>
      </c>
      <c r="J15" s="2">
        <f t="shared" ref="J15:T15" si="2">+EDATE(I15,1)</f>
        <v>44593</v>
      </c>
      <c r="K15" s="2">
        <f t="shared" si="2"/>
        <v>44621</v>
      </c>
      <c r="L15" s="2">
        <f t="shared" si="2"/>
        <v>44652</v>
      </c>
      <c r="M15" s="2">
        <f t="shared" si="2"/>
        <v>44682</v>
      </c>
      <c r="N15" s="2">
        <f t="shared" si="2"/>
        <v>44713</v>
      </c>
      <c r="O15" s="2">
        <f t="shared" si="2"/>
        <v>44743</v>
      </c>
      <c r="P15" s="2">
        <f t="shared" si="2"/>
        <v>44774</v>
      </c>
      <c r="Q15" s="2">
        <f t="shared" si="2"/>
        <v>44805</v>
      </c>
      <c r="R15" s="2">
        <f t="shared" si="2"/>
        <v>44835</v>
      </c>
      <c r="S15" s="2">
        <f t="shared" si="2"/>
        <v>44866</v>
      </c>
      <c r="T15" s="2">
        <f t="shared" si="2"/>
        <v>44896</v>
      </c>
    </row>
    <row r="16" spans="1:20" x14ac:dyDescent="0.25">
      <c r="D16" s="186" t="s">
        <v>84</v>
      </c>
      <c r="E16" s="34" t="s">
        <v>71</v>
      </c>
      <c r="F16" s="35" t="s">
        <v>72</v>
      </c>
      <c r="G16" s="36">
        <f>+'II. Références Prix'!D9</f>
        <v>10.220000000000001</v>
      </c>
      <c r="H16" s="36">
        <f>+'II. Références Prix'!E9</f>
        <v>12.26</v>
      </c>
      <c r="I16" s="36">
        <f>+'II. Références Prix'!F9</f>
        <v>11.91</v>
      </c>
      <c r="J16" s="36">
        <f>+'II. Références Prix'!G9</f>
        <v>14.47</v>
      </c>
      <c r="K16" s="36">
        <f>+'II. Références Prix'!H9</f>
        <v>12.02</v>
      </c>
      <c r="L16" s="36">
        <f>+'II. Références Prix'!I9</f>
        <v>11.67</v>
      </c>
      <c r="M16" s="36">
        <f>+'II. Références Prix'!J9</f>
        <v>15.53</v>
      </c>
      <c r="N16" s="36">
        <f>+'II. Références Prix'!K9</f>
        <v>12.87</v>
      </c>
      <c r="O16" s="36">
        <f>+'II. Références Prix'!L9</f>
        <v>12.77</v>
      </c>
      <c r="P16" s="36">
        <f>+'II. Références Prix'!M9</f>
        <v>14.09</v>
      </c>
      <c r="Q16" s="36">
        <f>+'II. Références Prix'!N9</f>
        <v>17.97</v>
      </c>
      <c r="R16" s="36">
        <f>+'II. Références Prix'!O9</f>
        <v>24.83</v>
      </c>
      <c r="S16" s="36">
        <f>+'II. Références Prix'!P9</f>
        <v>23.57</v>
      </c>
      <c r="T16" s="36">
        <f>+'II. Références Prix'!Q9</f>
        <v>19.5</v>
      </c>
    </row>
    <row r="17" spans="4:24" x14ac:dyDescent="0.25">
      <c r="D17" s="187"/>
      <c r="E17" s="37" t="s">
        <v>73</v>
      </c>
      <c r="F17" s="38" t="s">
        <v>72</v>
      </c>
      <c r="G17" s="39">
        <f>+'II. Références Prix'!D10</f>
        <v>10.220000000000001</v>
      </c>
      <c r="H17" s="39">
        <f>+'II. Références Prix'!E10</f>
        <v>12.26</v>
      </c>
      <c r="I17" s="39">
        <f>+'II. Références Prix'!F10</f>
        <v>11.91</v>
      </c>
      <c r="J17" s="39">
        <f>+'II. Références Prix'!G10</f>
        <v>14.47</v>
      </c>
      <c r="K17" s="39">
        <f>+'II. Références Prix'!H10</f>
        <v>12.02</v>
      </c>
      <c r="L17" s="39">
        <f>+'II. Références Prix'!I10</f>
        <v>11.67</v>
      </c>
      <c r="M17" s="39">
        <f>+'II. Références Prix'!J10</f>
        <v>15.53</v>
      </c>
      <c r="N17" s="39">
        <f>+'II. Références Prix'!K10</f>
        <v>12.87</v>
      </c>
      <c r="O17" s="39">
        <f>+'II. Références Prix'!L10</f>
        <v>12.88</v>
      </c>
      <c r="P17" s="39">
        <f>+'II. Références Prix'!M10</f>
        <v>14.2</v>
      </c>
      <c r="Q17" s="39">
        <f>+'II. Références Prix'!N10</f>
        <v>18.079999999999998</v>
      </c>
      <c r="R17" s="39">
        <f>+'II. Références Prix'!O10</f>
        <v>24.94</v>
      </c>
      <c r="S17" s="39">
        <f>+'II. Références Prix'!P10</f>
        <v>23.68</v>
      </c>
      <c r="T17" s="39">
        <f>+'II. Références Prix'!Q10</f>
        <v>19.61</v>
      </c>
    </row>
    <row r="18" spans="4:24" x14ac:dyDescent="0.25">
      <c r="D18" s="187"/>
      <c r="E18" s="37" t="s">
        <v>74</v>
      </c>
      <c r="F18" s="38" t="s">
        <v>72</v>
      </c>
      <c r="G18" s="39">
        <f>+'II. Références Prix'!D11</f>
        <v>8.15</v>
      </c>
      <c r="H18" s="39">
        <f>+'II. Références Prix'!E11</f>
        <v>10.19</v>
      </c>
      <c r="I18" s="39">
        <f>+'II. Références Prix'!F11</f>
        <v>9.84</v>
      </c>
      <c r="J18" s="39">
        <f>+'II. Références Prix'!G11</f>
        <v>12.4</v>
      </c>
      <c r="K18" s="39">
        <f>+'II. Références Prix'!H11</f>
        <v>9.9499999999999993</v>
      </c>
      <c r="L18" s="39">
        <f>+'II. Références Prix'!I11</f>
        <v>9.6</v>
      </c>
      <c r="M18" s="39">
        <f>+'II. Références Prix'!J11</f>
        <v>13.46</v>
      </c>
      <c r="N18" s="39">
        <f>+'II. Références Prix'!K11</f>
        <v>10.8</v>
      </c>
      <c r="O18" s="39">
        <f>+'II. Références Prix'!L11</f>
        <v>10.61</v>
      </c>
      <c r="P18" s="39">
        <f>+'II. Références Prix'!M11</f>
        <v>11.93</v>
      </c>
      <c r="Q18" s="39">
        <f>+'II. Références Prix'!N11</f>
        <v>15.81</v>
      </c>
      <c r="R18" s="39">
        <f>+'II. Références Prix'!O11</f>
        <v>22.67</v>
      </c>
      <c r="S18" s="39">
        <f>+'II. Références Prix'!P11</f>
        <v>21.41</v>
      </c>
      <c r="T18" s="39">
        <f>+'II. Références Prix'!Q11</f>
        <v>17.34</v>
      </c>
    </row>
    <row r="19" spans="4:24" x14ac:dyDescent="0.25">
      <c r="D19" s="188"/>
      <c r="E19" s="40" t="s">
        <v>75</v>
      </c>
      <c r="F19" s="41" t="s">
        <v>72</v>
      </c>
      <c r="G19" s="42">
        <f>+'II. Références Prix'!D12</f>
        <v>8.15</v>
      </c>
      <c r="H19" s="42">
        <f>+'II. Références Prix'!E12</f>
        <v>10.19</v>
      </c>
      <c r="I19" s="42">
        <f>+'II. Références Prix'!F12</f>
        <v>9.84</v>
      </c>
      <c r="J19" s="42">
        <f>+'II. Références Prix'!G12</f>
        <v>12.4</v>
      </c>
      <c r="K19" s="42">
        <f>+'II. Références Prix'!H12</f>
        <v>9.9499999999999993</v>
      </c>
      <c r="L19" s="42">
        <f>+'II. Références Prix'!I12</f>
        <v>9.6</v>
      </c>
      <c r="M19" s="42">
        <f>+'II. Références Prix'!J12</f>
        <v>13.46</v>
      </c>
      <c r="N19" s="42">
        <f>+'II. Références Prix'!K12</f>
        <v>10.8</v>
      </c>
      <c r="O19" s="42">
        <f>+'II. Références Prix'!L12</f>
        <v>10.61</v>
      </c>
      <c r="P19" s="42">
        <f>+'II. Références Prix'!M12</f>
        <v>11.93</v>
      </c>
      <c r="Q19" s="42">
        <f>+'II. Références Prix'!N12</f>
        <v>15.81</v>
      </c>
      <c r="R19" s="42">
        <f>+'II. Références Prix'!O12</f>
        <v>22.67</v>
      </c>
      <c r="S19" s="42">
        <f>+'II. Références Prix'!P12</f>
        <v>21.41</v>
      </c>
      <c r="T19" s="42">
        <f>+'II. Références Prix'!Q12</f>
        <v>17.34</v>
      </c>
    </row>
    <row r="21" spans="4:24" s="44" customFormat="1" x14ac:dyDescent="0.25">
      <c r="E21" s="45"/>
      <c r="F21" s="45"/>
      <c r="U21"/>
      <c r="V21"/>
      <c r="W21" s="106"/>
      <c r="X21"/>
    </row>
    <row r="22" spans="4:24" s="46" customFormat="1" x14ac:dyDescent="0.25">
      <c r="E22" s="47"/>
      <c r="F22" s="47"/>
      <c r="G22" s="47"/>
      <c r="H22" s="3"/>
      <c r="I22" s="3"/>
      <c r="J22" s="3"/>
      <c r="K22" s="3"/>
      <c r="L22" s="3"/>
      <c r="M22" s="3"/>
      <c r="N22" s="3"/>
      <c r="O22" s="3"/>
      <c r="P22" s="3"/>
      <c r="Q22" s="3"/>
      <c r="R22" s="3"/>
      <c r="S22" s="3"/>
      <c r="T22" s="3"/>
      <c r="U22"/>
      <c r="V22"/>
      <c r="W22" s="106"/>
      <c r="X22"/>
    </row>
    <row r="23" spans="4:24" s="44" customFormat="1" x14ac:dyDescent="0.25">
      <c r="D23" s="48" t="s">
        <v>85</v>
      </c>
      <c r="E23" s="49"/>
      <c r="G23" s="50"/>
      <c r="H23" s="50"/>
      <c r="I23" s="50"/>
      <c r="J23" s="50"/>
      <c r="K23" s="50"/>
      <c r="L23" s="50"/>
      <c r="M23" s="50"/>
      <c r="N23" s="50"/>
      <c r="O23" s="50"/>
      <c r="P23" s="50"/>
      <c r="Q23" s="50"/>
      <c r="R23" s="50"/>
      <c r="S23" s="50"/>
      <c r="T23" s="50"/>
      <c r="U23"/>
      <c r="V23"/>
      <c r="W23" s="106"/>
      <c r="X23"/>
    </row>
    <row r="24" spans="4:24" s="44" customFormat="1" outlineLevel="1" x14ac:dyDescent="0.25">
      <c r="D24" s="174" t="s">
        <v>86</v>
      </c>
      <c r="E24" s="34" t="s">
        <v>71</v>
      </c>
      <c r="F24" s="35" t="s">
        <v>87</v>
      </c>
      <c r="G24" s="51"/>
      <c r="H24" s="51"/>
      <c r="I24" s="51"/>
      <c r="J24" s="52"/>
      <c r="K24" s="52"/>
      <c r="L24" s="52"/>
      <c r="M24" s="52"/>
      <c r="N24" s="52"/>
      <c r="O24" s="52"/>
      <c r="P24" s="52"/>
      <c r="Q24" s="52"/>
      <c r="R24" s="52"/>
      <c r="S24" s="52"/>
      <c r="T24" s="52"/>
      <c r="U24"/>
      <c r="V24"/>
      <c r="W24" s="106"/>
      <c r="X24"/>
    </row>
    <row r="25" spans="4:24" s="44" customFormat="1" outlineLevel="1" x14ac:dyDescent="0.25">
      <c r="D25" s="175"/>
      <c r="E25" s="37" t="s">
        <v>73</v>
      </c>
      <c r="F25" s="38" t="s">
        <v>87</v>
      </c>
      <c r="G25" s="51"/>
      <c r="H25" s="51"/>
      <c r="I25" s="51"/>
      <c r="J25" s="52"/>
      <c r="K25" s="52"/>
      <c r="L25" s="52"/>
      <c r="M25" s="52"/>
      <c r="N25" s="52"/>
      <c r="O25" s="52"/>
      <c r="P25" s="52"/>
      <c r="Q25" s="52"/>
      <c r="R25" s="52"/>
      <c r="S25" s="52"/>
      <c r="T25" s="52"/>
      <c r="U25"/>
      <c r="V25"/>
      <c r="W25" s="106"/>
      <c r="X25"/>
    </row>
    <row r="26" spans="4:24" s="44" customFormat="1" outlineLevel="1" x14ac:dyDescent="0.25">
      <c r="D26" s="175"/>
      <c r="E26" s="37" t="s">
        <v>74</v>
      </c>
      <c r="F26" s="38" t="s">
        <v>87</v>
      </c>
      <c r="G26" s="51"/>
      <c r="H26" s="51"/>
      <c r="I26" s="51"/>
      <c r="J26" s="52"/>
      <c r="K26" s="52"/>
      <c r="L26" s="52"/>
      <c r="M26" s="52"/>
      <c r="N26" s="52"/>
      <c r="O26" s="52"/>
      <c r="P26" s="52"/>
      <c r="Q26" s="52"/>
      <c r="R26" s="52"/>
      <c r="S26" s="52"/>
      <c r="T26" s="52"/>
      <c r="U26"/>
      <c r="V26"/>
      <c r="W26" s="106"/>
      <c r="X26"/>
    </row>
    <row r="27" spans="4:24" s="44" customFormat="1" outlineLevel="1" x14ac:dyDescent="0.25">
      <c r="D27" s="176"/>
      <c r="E27" s="40" t="s">
        <v>75</v>
      </c>
      <c r="F27" s="41" t="s">
        <v>87</v>
      </c>
      <c r="G27" s="53"/>
      <c r="H27" s="53"/>
      <c r="I27" s="53"/>
      <c r="J27" s="54"/>
      <c r="K27" s="54"/>
      <c r="L27" s="54"/>
      <c r="M27" s="54"/>
      <c r="N27" s="54"/>
      <c r="O27" s="55"/>
      <c r="P27" s="55"/>
      <c r="Q27" s="55"/>
      <c r="R27" s="55"/>
      <c r="S27" s="55"/>
      <c r="T27" s="55"/>
      <c r="U27"/>
      <c r="V27"/>
      <c r="W27" s="106"/>
      <c r="X27"/>
    </row>
    <row r="28" spans="4:24" s="44" customFormat="1" outlineLevel="1" x14ac:dyDescent="0.25">
      <c r="D28" s="174" t="s">
        <v>88</v>
      </c>
      <c r="E28" s="34" t="s">
        <v>71</v>
      </c>
      <c r="F28" s="35" t="s">
        <v>89</v>
      </c>
      <c r="G28" s="56"/>
      <c r="H28" s="56"/>
      <c r="I28" s="56"/>
      <c r="J28" s="57"/>
      <c r="K28" s="57"/>
      <c r="L28" s="57"/>
      <c r="M28" s="57"/>
      <c r="N28" s="57"/>
      <c r="O28" s="52"/>
      <c r="P28" s="52"/>
      <c r="Q28" s="52"/>
      <c r="R28" s="52"/>
      <c r="S28" s="52"/>
      <c r="T28" s="52"/>
      <c r="U28"/>
      <c r="V28"/>
      <c r="W28" s="106"/>
      <c r="X28"/>
    </row>
    <row r="29" spans="4:24" s="44" customFormat="1" outlineLevel="1" x14ac:dyDescent="0.25">
      <c r="D29" s="175"/>
      <c r="E29" s="37" t="s">
        <v>73</v>
      </c>
      <c r="F29" s="38" t="s">
        <v>89</v>
      </c>
      <c r="G29" s="56"/>
      <c r="H29" s="56"/>
      <c r="I29" s="56"/>
      <c r="J29" s="57"/>
      <c r="K29" s="58"/>
      <c r="L29" s="58"/>
      <c r="M29" s="58"/>
      <c r="N29" s="58"/>
      <c r="O29" s="59"/>
      <c r="P29" s="59"/>
      <c r="Q29" s="59"/>
      <c r="R29" s="59"/>
      <c r="S29" s="59"/>
      <c r="T29" s="59"/>
      <c r="U29"/>
      <c r="V29"/>
      <c r="W29" s="106"/>
      <c r="X29"/>
    </row>
    <row r="30" spans="4:24" s="44" customFormat="1" outlineLevel="1" x14ac:dyDescent="0.25">
      <c r="D30" s="175"/>
      <c r="E30" s="37" t="s">
        <v>74</v>
      </c>
      <c r="F30" s="38" t="s">
        <v>89</v>
      </c>
      <c r="G30" s="56"/>
      <c r="H30" s="56"/>
      <c r="I30" s="56"/>
      <c r="J30" s="57"/>
      <c r="K30" s="58"/>
      <c r="L30" s="58"/>
      <c r="M30" s="58"/>
      <c r="N30" s="58"/>
      <c r="O30" s="59"/>
      <c r="P30" s="59"/>
      <c r="Q30" s="59"/>
      <c r="R30" s="59"/>
      <c r="S30" s="59"/>
      <c r="T30" s="59"/>
      <c r="U30"/>
      <c r="V30"/>
      <c r="W30" s="106"/>
      <c r="X30"/>
    </row>
    <row r="31" spans="4:24" s="44" customFormat="1" outlineLevel="1" x14ac:dyDescent="0.25">
      <c r="D31" s="176"/>
      <c r="E31" s="40" t="s">
        <v>75</v>
      </c>
      <c r="F31" s="41" t="s">
        <v>89</v>
      </c>
      <c r="G31" s="60"/>
      <c r="H31" s="60"/>
      <c r="I31" s="60"/>
      <c r="J31" s="61"/>
      <c r="K31" s="61"/>
      <c r="L31" s="61"/>
      <c r="M31" s="61"/>
      <c r="N31" s="61"/>
      <c r="O31" s="62"/>
      <c r="P31" s="62"/>
      <c r="Q31" s="59"/>
      <c r="R31" s="59"/>
      <c r="S31" s="59"/>
      <c r="T31" s="59"/>
      <c r="U31"/>
      <c r="V31"/>
      <c r="W31" s="106"/>
      <c r="X31"/>
    </row>
    <row r="32" spans="4:24" s="44" customFormat="1" outlineLevel="1" x14ac:dyDescent="0.25">
      <c r="D32" s="174" t="s">
        <v>90</v>
      </c>
      <c r="E32" s="34" t="s">
        <v>71</v>
      </c>
      <c r="F32" s="35" t="s">
        <v>37</v>
      </c>
      <c r="G32" s="103"/>
      <c r="H32" s="103"/>
      <c r="I32" s="103"/>
      <c r="J32" s="103"/>
      <c r="K32" s="103"/>
      <c r="L32" s="103"/>
      <c r="M32" s="103"/>
      <c r="N32" s="103"/>
      <c r="O32" s="103"/>
      <c r="P32" s="104"/>
      <c r="Q32" s="59"/>
      <c r="R32" s="59"/>
      <c r="S32" s="59"/>
      <c r="T32" s="59"/>
      <c r="U32"/>
      <c r="V32"/>
      <c r="W32" s="106"/>
      <c r="X32"/>
    </row>
    <row r="33" spans="4:24" s="44" customFormat="1" outlineLevel="1" x14ac:dyDescent="0.25">
      <c r="D33" s="175"/>
      <c r="E33" s="37" t="s">
        <v>73</v>
      </c>
      <c r="F33" s="38" t="s">
        <v>37</v>
      </c>
      <c r="G33" s="103"/>
      <c r="H33" s="103"/>
      <c r="I33" s="103"/>
      <c r="J33" s="103"/>
      <c r="K33" s="103"/>
      <c r="L33" s="103"/>
      <c r="M33" s="103"/>
      <c r="N33" s="103"/>
      <c r="O33" s="103"/>
      <c r="P33" s="104"/>
      <c r="Q33" s="59"/>
      <c r="R33" s="59"/>
      <c r="S33" s="59"/>
      <c r="T33" s="59"/>
      <c r="U33"/>
      <c r="V33"/>
      <c r="W33" s="106"/>
      <c r="X33"/>
    </row>
    <row r="34" spans="4:24" s="44" customFormat="1" outlineLevel="1" x14ac:dyDescent="0.25">
      <c r="D34" s="175"/>
      <c r="E34" s="37" t="s">
        <v>74</v>
      </c>
      <c r="F34" s="38" t="s">
        <v>37</v>
      </c>
      <c r="G34" s="103"/>
      <c r="H34" s="103"/>
      <c r="I34" s="103"/>
      <c r="J34" s="103"/>
      <c r="K34" s="103"/>
      <c r="L34" s="103"/>
      <c r="M34" s="103"/>
      <c r="N34" s="103"/>
      <c r="O34" s="103"/>
      <c r="P34" s="104"/>
      <c r="Q34" s="59"/>
      <c r="R34" s="59"/>
      <c r="S34" s="59"/>
      <c r="T34" s="59"/>
      <c r="U34"/>
      <c r="V34"/>
      <c r="W34" s="106"/>
      <c r="X34"/>
    </row>
    <row r="35" spans="4:24" s="44" customFormat="1" outlineLevel="1" x14ac:dyDescent="0.25">
      <c r="D35" s="176"/>
      <c r="E35" s="40" t="s">
        <v>75</v>
      </c>
      <c r="F35" s="41" t="s">
        <v>37</v>
      </c>
      <c r="G35" s="103"/>
      <c r="H35" s="103"/>
      <c r="I35" s="103"/>
      <c r="J35" s="103"/>
      <c r="K35" s="103"/>
      <c r="L35" s="103"/>
      <c r="M35" s="103"/>
      <c r="N35" s="103"/>
      <c r="O35" s="103"/>
      <c r="P35" s="104"/>
      <c r="Q35" s="59"/>
      <c r="R35" s="59"/>
      <c r="S35" s="59"/>
      <c r="T35" s="59"/>
      <c r="U35"/>
      <c r="V35"/>
      <c r="W35" s="106"/>
      <c r="X35"/>
    </row>
    <row r="36" spans="4:24" s="44" customFormat="1" outlineLevel="1" x14ac:dyDescent="0.25">
      <c r="D36" s="177" t="s">
        <v>91</v>
      </c>
      <c r="E36" s="34" t="s">
        <v>71</v>
      </c>
      <c r="F36" s="35" t="s">
        <v>37</v>
      </c>
      <c r="G36" s="56"/>
      <c r="H36" s="56"/>
      <c r="I36" s="56"/>
      <c r="J36" s="57"/>
      <c r="K36" s="57"/>
      <c r="L36" s="57"/>
      <c r="M36" s="57"/>
      <c r="N36" s="57"/>
      <c r="O36" s="57"/>
      <c r="P36" s="57"/>
      <c r="Q36" s="59"/>
      <c r="R36" s="59"/>
      <c r="S36" s="59"/>
      <c r="T36" s="59"/>
      <c r="U36"/>
      <c r="V36"/>
      <c r="W36" s="106"/>
      <c r="X36"/>
    </row>
    <row r="37" spans="4:24" s="44" customFormat="1" outlineLevel="1" x14ac:dyDescent="0.25">
      <c r="D37" s="178"/>
      <c r="E37" s="37" t="s">
        <v>73</v>
      </c>
      <c r="F37" s="38" t="s">
        <v>37</v>
      </c>
      <c r="G37" s="63"/>
      <c r="H37" s="63"/>
      <c r="I37" s="63"/>
      <c r="J37" s="64"/>
      <c r="K37" s="64"/>
      <c r="L37" s="64"/>
      <c r="M37" s="64"/>
      <c r="N37" s="64"/>
      <c r="O37" s="64"/>
      <c r="P37" s="65"/>
      <c r="Q37" s="59"/>
      <c r="R37" s="59"/>
      <c r="S37" s="59"/>
      <c r="T37" s="59"/>
      <c r="U37"/>
      <c r="V37"/>
      <c r="W37" s="106"/>
      <c r="X37"/>
    </row>
    <row r="38" spans="4:24" s="44" customFormat="1" outlineLevel="1" x14ac:dyDescent="0.25">
      <c r="D38" s="178"/>
      <c r="E38" s="37" t="s">
        <v>74</v>
      </c>
      <c r="F38" s="38" t="s">
        <v>37</v>
      </c>
      <c r="G38" s="63"/>
      <c r="H38" s="63"/>
      <c r="I38" s="63"/>
      <c r="J38" s="64"/>
      <c r="K38" s="64"/>
      <c r="L38" s="64"/>
      <c r="M38" s="64"/>
      <c r="N38" s="64"/>
      <c r="O38" s="64"/>
      <c r="P38" s="65"/>
      <c r="Q38" s="59"/>
      <c r="R38" s="59"/>
      <c r="S38" s="59"/>
      <c r="T38" s="59"/>
      <c r="U38"/>
      <c r="V38"/>
      <c r="W38" s="106"/>
      <c r="X38"/>
    </row>
    <row r="39" spans="4:24" s="44" customFormat="1" ht="15.75" outlineLevel="1" thickBot="1" x14ac:dyDescent="0.3">
      <c r="D39" s="179"/>
      <c r="E39" s="40" t="s">
        <v>75</v>
      </c>
      <c r="F39" s="41" t="s">
        <v>37</v>
      </c>
      <c r="G39" s="66"/>
      <c r="H39" s="66"/>
      <c r="I39" s="66"/>
      <c r="J39" s="58"/>
      <c r="K39" s="58"/>
      <c r="L39" s="58"/>
      <c r="M39" s="58"/>
      <c r="N39" s="58"/>
      <c r="O39" s="58"/>
      <c r="P39" s="67"/>
      <c r="Q39" s="59"/>
      <c r="R39" s="59"/>
      <c r="S39" s="59"/>
      <c r="T39" s="59"/>
      <c r="U39"/>
      <c r="V39"/>
      <c r="W39" s="106"/>
      <c r="X39"/>
    </row>
    <row r="40" spans="4:24" s="44" customFormat="1" ht="45.75" outlineLevel="1" thickBot="1" x14ac:dyDescent="0.3">
      <c r="D40" s="127" t="s">
        <v>92</v>
      </c>
      <c r="E40" s="128"/>
      <c r="F40" s="129" t="s">
        <v>37</v>
      </c>
      <c r="G40" s="124"/>
      <c r="H40" s="124"/>
      <c r="I40" s="124"/>
      <c r="J40" s="125"/>
      <c r="K40" s="125"/>
      <c r="L40" s="125"/>
      <c r="M40" s="125"/>
      <c r="N40" s="125"/>
      <c r="O40" s="125"/>
      <c r="P40" s="126"/>
      <c r="Q40" s="126"/>
      <c r="R40" s="126"/>
      <c r="S40" s="126"/>
      <c r="T40" s="126"/>
      <c r="U40"/>
      <c r="V40"/>
      <c r="W40" s="106"/>
      <c r="X40"/>
    </row>
    <row r="41" spans="4:24" s="44" customFormat="1" ht="15.75" thickBot="1" x14ac:dyDescent="0.3">
      <c r="E41" s="68" t="s">
        <v>93</v>
      </c>
      <c r="F41" s="45"/>
      <c r="G41" s="69">
        <f>+((G36-G32)*G28+(G37-G33)*G29+(G38-G34)*G30+(G39-G35)*G31)/100</f>
        <v>0</v>
      </c>
      <c r="H41" s="69">
        <f>+((H36-H32)*H28+(H37-H33)*H29+(H38-H34)*H30+(H39-H35)*H31)/100</f>
        <v>0</v>
      </c>
      <c r="I41" s="69">
        <f t="shared" ref="I41:O41" si="3">+((I36-I32)*I28+(I37-I33)*I29+(I38-I34)*I30+(I39-I35)*I31)/100</f>
        <v>0</v>
      </c>
      <c r="J41" s="69">
        <f t="shared" si="3"/>
        <v>0</v>
      </c>
      <c r="K41" s="69">
        <f t="shared" si="3"/>
        <v>0</v>
      </c>
      <c r="L41" s="69">
        <f t="shared" si="3"/>
        <v>0</v>
      </c>
      <c r="M41" s="69">
        <f t="shared" si="3"/>
        <v>0</v>
      </c>
      <c r="N41" s="69">
        <f t="shared" si="3"/>
        <v>0</v>
      </c>
      <c r="O41" s="69">
        <f t="shared" si="3"/>
        <v>0</v>
      </c>
      <c r="P41" s="69">
        <f>+((P36-P32)*P28+(P37-P33)*P29+(P38-P34)*P30+(P39-P35)*P31)/100</f>
        <v>0</v>
      </c>
      <c r="Q41" s="69">
        <f>+((Q$16-Q$10)*Q28+(Q$17-Q$11)*Q29+(Q$18-Q$12)*Q30+(Q$19-Q$13)*Q31)/100</f>
        <v>0</v>
      </c>
      <c r="R41" s="69">
        <f t="shared" ref="R41:T41" si="4">+((R$16-R$10)*R28+(R$17-R$11)*R29+(R$18-R$12)*R30+(R$19-R$13)*R31)/100</f>
        <v>0</v>
      </c>
      <c r="S41" s="69">
        <f t="shared" si="4"/>
        <v>0</v>
      </c>
      <c r="T41" s="69">
        <f t="shared" si="4"/>
        <v>0</v>
      </c>
      <c r="U41"/>
      <c r="V41"/>
      <c r="W41" s="106"/>
      <c r="X41"/>
    </row>
    <row r="42" spans="4:24" s="44" customFormat="1" x14ac:dyDescent="0.25">
      <c r="E42" s="68"/>
      <c r="F42" s="68"/>
      <c r="G42" s="45"/>
      <c r="H42" s="45"/>
      <c r="I42" s="45"/>
      <c r="J42" s="45"/>
      <c r="K42" s="45"/>
      <c r="L42" s="45"/>
      <c r="M42" s="45"/>
      <c r="N42" s="45"/>
      <c r="O42" s="45"/>
      <c r="P42" s="45"/>
      <c r="Q42" s="45"/>
      <c r="R42" s="45"/>
      <c r="S42" s="45"/>
      <c r="T42" s="45"/>
      <c r="U42"/>
      <c r="V42"/>
      <c r="W42" s="106"/>
      <c r="X42"/>
    </row>
    <row r="43" spans="4:24" s="44" customFormat="1" x14ac:dyDescent="0.25">
      <c r="D43" s="48" t="s">
        <v>94</v>
      </c>
      <c r="E43" s="49"/>
      <c r="G43" s="50"/>
      <c r="H43" s="50"/>
      <c r="I43" s="50"/>
      <c r="J43" s="50"/>
      <c r="K43" s="50"/>
      <c r="L43" s="50"/>
      <c r="M43" s="50"/>
      <c r="N43" s="50"/>
      <c r="O43" s="50"/>
      <c r="P43" s="50"/>
      <c r="Q43" s="50"/>
      <c r="R43" s="50"/>
      <c r="S43" s="50"/>
      <c r="T43" s="50"/>
      <c r="U43"/>
      <c r="V43"/>
      <c r="W43" s="106"/>
      <c r="X43"/>
    </row>
    <row r="44" spans="4:24" s="44" customFormat="1" outlineLevel="1" x14ac:dyDescent="0.25">
      <c r="D44" s="174" t="s">
        <v>86</v>
      </c>
      <c r="E44" s="34" t="s">
        <v>71</v>
      </c>
      <c r="F44" s="35" t="s">
        <v>87</v>
      </c>
      <c r="G44" s="51"/>
      <c r="H44" s="51"/>
      <c r="I44" s="51"/>
      <c r="J44" s="52"/>
      <c r="K44" s="52"/>
      <c r="L44" s="52"/>
      <c r="M44" s="52"/>
      <c r="N44" s="52"/>
      <c r="O44" s="52"/>
      <c r="P44" s="52"/>
      <c r="Q44" s="52"/>
      <c r="R44" s="52"/>
      <c r="S44" s="52"/>
      <c r="T44" s="52"/>
      <c r="U44"/>
      <c r="V44"/>
      <c r="W44" s="106"/>
      <c r="X44"/>
    </row>
    <row r="45" spans="4:24" s="44" customFormat="1" outlineLevel="1" x14ac:dyDescent="0.25">
      <c r="D45" s="175"/>
      <c r="E45" s="37" t="s">
        <v>73</v>
      </c>
      <c r="F45" s="38" t="s">
        <v>87</v>
      </c>
      <c r="G45" s="51"/>
      <c r="H45" s="51"/>
      <c r="I45" s="51"/>
      <c r="J45" s="52"/>
      <c r="K45" s="52"/>
      <c r="L45" s="52"/>
      <c r="M45" s="52"/>
      <c r="N45" s="52"/>
      <c r="O45" s="52"/>
      <c r="P45" s="52"/>
      <c r="Q45" s="52"/>
      <c r="R45" s="52"/>
      <c r="S45" s="52"/>
      <c r="T45" s="52"/>
      <c r="U45"/>
      <c r="V45"/>
      <c r="W45" s="106"/>
      <c r="X45"/>
    </row>
    <row r="46" spans="4:24" s="44" customFormat="1" outlineLevel="1" x14ac:dyDescent="0.25">
      <c r="D46" s="175"/>
      <c r="E46" s="37" t="s">
        <v>74</v>
      </c>
      <c r="F46" s="38" t="s">
        <v>87</v>
      </c>
      <c r="G46" s="51"/>
      <c r="H46" s="51"/>
      <c r="I46" s="51"/>
      <c r="J46" s="52"/>
      <c r="K46" s="52"/>
      <c r="L46" s="52"/>
      <c r="M46" s="52"/>
      <c r="N46" s="52"/>
      <c r="O46" s="52"/>
      <c r="P46" s="52"/>
      <c r="Q46" s="52"/>
      <c r="R46" s="52"/>
      <c r="S46" s="52"/>
      <c r="T46" s="52"/>
      <c r="U46"/>
      <c r="V46"/>
      <c r="W46" s="106"/>
      <c r="X46"/>
    </row>
    <row r="47" spans="4:24" s="44" customFormat="1" outlineLevel="1" x14ac:dyDescent="0.25">
      <c r="D47" s="176"/>
      <c r="E47" s="40" t="s">
        <v>75</v>
      </c>
      <c r="F47" s="41" t="s">
        <v>87</v>
      </c>
      <c r="G47" s="53"/>
      <c r="H47" s="53"/>
      <c r="I47" s="53"/>
      <c r="J47" s="54"/>
      <c r="K47" s="54"/>
      <c r="L47" s="54"/>
      <c r="M47" s="54"/>
      <c r="N47" s="54"/>
      <c r="O47" s="55"/>
      <c r="P47" s="55"/>
      <c r="Q47" s="55"/>
      <c r="R47" s="55"/>
      <c r="S47" s="55"/>
      <c r="T47" s="55"/>
      <c r="U47"/>
      <c r="V47"/>
      <c r="W47" s="106"/>
      <c r="X47"/>
    </row>
    <row r="48" spans="4:24" s="44" customFormat="1" outlineLevel="1" x14ac:dyDescent="0.25">
      <c r="D48" s="174" t="s">
        <v>88</v>
      </c>
      <c r="E48" s="34" t="s">
        <v>71</v>
      </c>
      <c r="F48" s="35" t="s">
        <v>89</v>
      </c>
      <c r="G48" s="56"/>
      <c r="H48" s="56"/>
      <c r="I48" s="56"/>
      <c r="J48" s="57"/>
      <c r="K48" s="57"/>
      <c r="L48" s="57"/>
      <c r="M48" s="57"/>
      <c r="N48" s="57"/>
      <c r="O48" s="52"/>
      <c r="P48" s="52"/>
      <c r="Q48" s="52"/>
      <c r="R48" s="52"/>
      <c r="S48" s="52"/>
      <c r="T48" s="52"/>
      <c r="U48"/>
      <c r="V48"/>
      <c r="W48" s="106"/>
      <c r="X48"/>
    </row>
    <row r="49" spans="4:24" s="44" customFormat="1" outlineLevel="1" x14ac:dyDescent="0.25">
      <c r="D49" s="175"/>
      <c r="E49" s="37" t="s">
        <v>73</v>
      </c>
      <c r="F49" s="38" t="s">
        <v>89</v>
      </c>
      <c r="G49" s="56"/>
      <c r="H49" s="56"/>
      <c r="I49" s="56"/>
      <c r="J49" s="57"/>
      <c r="K49" s="58"/>
      <c r="L49" s="58"/>
      <c r="M49" s="58"/>
      <c r="N49" s="58"/>
      <c r="O49" s="59"/>
      <c r="P49" s="59"/>
      <c r="Q49" s="59"/>
      <c r="R49" s="59"/>
      <c r="S49" s="59"/>
      <c r="T49" s="59"/>
      <c r="U49"/>
      <c r="V49"/>
      <c r="W49" s="106"/>
      <c r="X49"/>
    </row>
    <row r="50" spans="4:24" s="44" customFormat="1" outlineLevel="1" x14ac:dyDescent="0.25">
      <c r="D50" s="175"/>
      <c r="E50" s="37" t="s">
        <v>74</v>
      </c>
      <c r="F50" s="38" t="s">
        <v>89</v>
      </c>
      <c r="G50" s="56"/>
      <c r="H50" s="56"/>
      <c r="I50" s="56"/>
      <c r="J50" s="57"/>
      <c r="K50" s="58"/>
      <c r="L50" s="58"/>
      <c r="M50" s="58"/>
      <c r="N50" s="58"/>
      <c r="O50" s="59"/>
      <c r="P50" s="59"/>
      <c r="Q50" s="59"/>
      <c r="R50" s="59"/>
      <c r="S50" s="59"/>
      <c r="T50" s="59"/>
      <c r="U50"/>
      <c r="V50"/>
      <c r="W50" s="106"/>
      <c r="X50"/>
    </row>
    <row r="51" spans="4:24" s="44" customFormat="1" outlineLevel="1" x14ac:dyDescent="0.25">
      <c r="D51" s="176"/>
      <c r="E51" s="40" t="s">
        <v>75</v>
      </c>
      <c r="F51" s="41" t="s">
        <v>89</v>
      </c>
      <c r="G51" s="60"/>
      <c r="H51" s="60"/>
      <c r="I51" s="60"/>
      <c r="J51" s="61"/>
      <c r="K51" s="61"/>
      <c r="L51" s="61"/>
      <c r="M51" s="61"/>
      <c r="N51" s="61"/>
      <c r="O51" s="62"/>
      <c r="P51" s="59"/>
      <c r="Q51" s="59"/>
      <c r="R51" s="59"/>
      <c r="S51" s="59"/>
      <c r="T51" s="59"/>
      <c r="U51"/>
      <c r="V51"/>
      <c r="W51" s="106"/>
      <c r="X51"/>
    </row>
    <row r="52" spans="4:24" s="44" customFormat="1" outlineLevel="1" x14ac:dyDescent="0.25">
      <c r="D52" s="174" t="s">
        <v>90</v>
      </c>
      <c r="E52" s="34" t="s">
        <v>71</v>
      </c>
      <c r="F52" s="35" t="s">
        <v>37</v>
      </c>
      <c r="G52" s="103"/>
      <c r="H52" s="103"/>
      <c r="I52" s="103"/>
      <c r="J52" s="103"/>
      <c r="K52" s="103"/>
      <c r="L52" s="103"/>
      <c r="M52" s="103"/>
      <c r="N52" s="103"/>
      <c r="O52" s="103"/>
      <c r="P52" s="59"/>
      <c r="Q52" s="59"/>
      <c r="R52" s="59"/>
      <c r="S52" s="59"/>
      <c r="T52" s="59"/>
      <c r="U52"/>
      <c r="V52"/>
      <c r="W52" s="106"/>
      <c r="X52"/>
    </row>
    <row r="53" spans="4:24" s="44" customFormat="1" outlineLevel="1" x14ac:dyDescent="0.25">
      <c r="D53" s="175"/>
      <c r="E53" s="37" t="s">
        <v>73</v>
      </c>
      <c r="F53" s="38" t="s">
        <v>37</v>
      </c>
      <c r="G53" s="103"/>
      <c r="H53" s="103"/>
      <c r="I53" s="103"/>
      <c r="J53" s="103"/>
      <c r="K53" s="103"/>
      <c r="L53" s="103"/>
      <c r="M53" s="103"/>
      <c r="N53" s="103"/>
      <c r="O53" s="103"/>
      <c r="P53" s="59"/>
      <c r="Q53" s="59"/>
      <c r="R53" s="59"/>
      <c r="S53" s="59"/>
      <c r="T53" s="59"/>
      <c r="U53"/>
      <c r="V53"/>
      <c r="W53" s="106"/>
      <c r="X53"/>
    </row>
    <row r="54" spans="4:24" s="44" customFormat="1" outlineLevel="1" x14ac:dyDescent="0.25">
      <c r="D54" s="175"/>
      <c r="E54" s="37" t="s">
        <v>74</v>
      </c>
      <c r="F54" s="38" t="s">
        <v>37</v>
      </c>
      <c r="G54" s="103"/>
      <c r="H54" s="103"/>
      <c r="I54" s="103"/>
      <c r="J54" s="103"/>
      <c r="K54" s="103"/>
      <c r="L54" s="103"/>
      <c r="M54" s="103"/>
      <c r="N54" s="103"/>
      <c r="O54" s="103"/>
      <c r="P54" s="59"/>
      <c r="Q54" s="59"/>
      <c r="R54" s="59"/>
      <c r="S54" s="59"/>
      <c r="T54" s="59"/>
      <c r="U54"/>
      <c r="V54"/>
      <c r="W54" s="106"/>
      <c r="X54"/>
    </row>
    <row r="55" spans="4:24" s="44" customFormat="1" outlineLevel="1" x14ac:dyDescent="0.25">
      <c r="D55" s="176"/>
      <c r="E55" s="40" t="s">
        <v>75</v>
      </c>
      <c r="F55" s="41" t="s">
        <v>37</v>
      </c>
      <c r="G55" s="103"/>
      <c r="H55" s="103"/>
      <c r="I55" s="103"/>
      <c r="J55" s="103"/>
      <c r="K55" s="103"/>
      <c r="L55" s="103"/>
      <c r="M55" s="103"/>
      <c r="N55" s="103"/>
      <c r="O55" s="103"/>
      <c r="P55" s="59"/>
      <c r="Q55" s="59"/>
      <c r="R55" s="59"/>
      <c r="S55" s="59"/>
      <c r="T55" s="59"/>
      <c r="U55"/>
      <c r="V55"/>
      <c r="W55" s="106"/>
      <c r="X55"/>
    </row>
    <row r="56" spans="4:24" s="44" customFormat="1" outlineLevel="1" x14ac:dyDescent="0.25">
      <c r="D56" s="177" t="s">
        <v>91</v>
      </c>
      <c r="E56" s="34" t="s">
        <v>71</v>
      </c>
      <c r="F56" s="35" t="s">
        <v>37</v>
      </c>
      <c r="G56" s="56"/>
      <c r="H56" s="56"/>
      <c r="I56" s="56"/>
      <c r="J56" s="57"/>
      <c r="K56" s="57"/>
      <c r="L56" s="57"/>
      <c r="M56" s="57"/>
      <c r="N56" s="57"/>
      <c r="O56" s="57"/>
      <c r="P56" s="59"/>
      <c r="Q56" s="59"/>
      <c r="R56" s="59"/>
      <c r="S56" s="59"/>
      <c r="T56" s="59"/>
      <c r="U56"/>
      <c r="V56"/>
      <c r="W56" s="106"/>
      <c r="X56"/>
    </row>
    <row r="57" spans="4:24" s="44" customFormat="1" outlineLevel="1" x14ac:dyDescent="0.25">
      <c r="D57" s="178"/>
      <c r="E57" s="37" t="s">
        <v>73</v>
      </c>
      <c r="F57" s="38" t="s">
        <v>37</v>
      </c>
      <c r="G57" s="63"/>
      <c r="H57" s="63"/>
      <c r="I57" s="63"/>
      <c r="J57" s="64"/>
      <c r="K57" s="64"/>
      <c r="L57" s="64"/>
      <c r="M57" s="64"/>
      <c r="N57" s="64"/>
      <c r="O57" s="64"/>
      <c r="P57" s="59"/>
      <c r="Q57" s="59"/>
      <c r="R57" s="59"/>
      <c r="S57" s="59"/>
      <c r="T57" s="59"/>
      <c r="U57"/>
      <c r="V57"/>
      <c r="W57" s="106"/>
      <c r="X57"/>
    </row>
    <row r="58" spans="4:24" s="44" customFormat="1" outlineLevel="1" x14ac:dyDescent="0.25">
      <c r="D58" s="178"/>
      <c r="E58" s="37" t="s">
        <v>74</v>
      </c>
      <c r="F58" s="38" t="s">
        <v>37</v>
      </c>
      <c r="G58" s="63"/>
      <c r="H58" s="63"/>
      <c r="I58" s="63"/>
      <c r="J58" s="64"/>
      <c r="K58" s="64"/>
      <c r="L58" s="64"/>
      <c r="M58" s="64"/>
      <c r="N58" s="64"/>
      <c r="O58" s="64"/>
      <c r="P58" s="59"/>
      <c r="Q58" s="59"/>
      <c r="R58" s="59"/>
      <c r="S58" s="59"/>
      <c r="T58" s="59"/>
      <c r="U58"/>
      <c r="V58"/>
      <c r="W58" s="106"/>
      <c r="X58"/>
    </row>
    <row r="59" spans="4:24" s="44" customFormat="1" outlineLevel="1" x14ac:dyDescent="0.25">
      <c r="D59" s="179"/>
      <c r="E59" s="40" t="s">
        <v>75</v>
      </c>
      <c r="F59" s="41" t="s">
        <v>37</v>
      </c>
      <c r="G59" s="66"/>
      <c r="H59" s="66"/>
      <c r="I59" s="66"/>
      <c r="J59" s="58"/>
      <c r="K59" s="58"/>
      <c r="L59" s="58"/>
      <c r="M59" s="58"/>
      <c r="N59" s="58"/>
      <c r="O59" s="58"/>
      <c r="P59" s="59"/>
      <c r="Q59" s="59"/>
      <c r="R59" s="59"/>
      <c r="S59" s="59"/>
      <c r="T59" s="59"/>
      <c r="U59"/>
      <c r="V59"/>
      <c r="W59" s="106"/>
      <c r="X59"/>
    </row>
    <row r="60" spans="4:24" s="44" customFormat="1" ht="45.75" outlineLevel="1" thickBot="1" x14ac:dyDescent="0.3">
      <c r="D60" s="127" t="s">
        <v>92</v>
      </c>
      <c r="E60" s="128"/>
      <c r="F60" s="129" t="s">
        <v>37</v>
      </c>
      <c r="G60" s="124"/>
      <c r="H60" s="124"/>
      <c r="I60" s="124"/>
      <c r="J60" s="125"/>
      <c r="K60" s="125"/>
      <c r="L60" s="125"/>
      <c r="M60" s="125"/>
      <c r="N60" s="125"/>
      <c r="O60" s="125"/>
      <c r="P60" s="126"/>
      <c r="Q60" s="126"/>
      <c r="R60" s="126"/>
      <c r="S60" s="126"/>
      <c r="T60" s="126"/>
      <c r="U60"/>
      <c r="V60"/>
      <c r="W60" s="106"/>
      <c r="X60"/>
    </row>
    <row r="61" spans="4:24" s="44" customFormat="1" ht="15.75" thickBot="1" x14ac:dyDescent="0.3">
      <c r="E61" s="68" t="s">
        <v>93</v>
      </c>
      <c r="F61" s="45"/>
      <c r="G61" s="69">
        <f t="shared" ref="G61" si="5">+((G56-G52)*G48+(G57-G53)*G49+(G58-G54)*G50+(G59-G55)*G51)/100</f>
        <v>0</v>
      </c>
      <c r="H61" s="69">
        <f>+((H56-H52)*H48+(H57-H53)*H49+(H58-H54)*H50+(H59-H55)*H51)/100</f>
        <v>0</v>
      </c>
      <c r="I61" s="69">
        <f t="shared" ref="I61" si="6">+((I56-I52)*I48+(I57-I53)*I49+(I58-I54)*I50+(I59-I55)*I51)/100</f>
        <v>0</v>
      </c>
      <c r="J61" s="69">
        <f t="shared" ref="J61" si="7">+((J56-J52)*J48+(J57-J53)*J49+(J58-J54)*J50+(J59-J55)*J51)/100</f>
        <v>0</v>
      </c>
      <c r="K61" s="69">
        <f t="shared" ref="K61" si="8">+((K56-K52)*K48+(K57-K53)*K49+(K58-K54)*K50+(K59-K55)*K51)/100</f>
        <v>0</v>
      </c>
      <c r="L61" s="69">
        <f t="shared" ref="L61" si="9">+((L56-L52)*L48+(L57-L53)*L49+(L58-L54)*L50+(L59-L55)*L51)/100</f>
        <v>0</v>
      </c>
      <c r="M61" s="69">
        <f t="shared" ref="M61" si="10">+((M56-M52)*M48+(M57-M53)*M49+(M58-M54)*M50+(M59-M55)*M51)/100</f>
        <v>0</v>
      </c>
      <c r="N61" s="69">
        <f t="shared" ref="N61" si="11">+((N56-N52)*N48+(N57-N53)*N49+(N58-N54)*N50+(N59-N55)*N51)/100</f>
        <v>0</v>
      </c>
      <c r="O61" s="69">
        <f t="shared" ref="O61" si="12">+((O56-O52)*O48+(O57-O53)*O49+(O58-O54)*O50+(O59-O55)*O51)/100</f>
        <v>0</v>
      </c>
      <c r="P61" s="69">
        <f>+((P56-P52)*P48+(P57-P53)*P49+(P58-P54)*P50+(P59-P55)*P51)/100</f>
        <v>0</v>
      </c>
      <c r="Q61" s="69">
        <f>+((Q$16-Q$10)*Q48+(Q$17-Q$11)*Q49+(Q$18-Q$12)*Q50+(Q$19-Q$13)*Q51)/100</f>
        <v>0</v>
      </c>
      <c r="R61" s="69">
        <f t="shared" ref="R61:T61" si="13">+((R$16-R$10)*R48+(R$17-R$11)*R49+(R$18-R$12)*R50+(R$19-R$13)*R51)/100</f>
        <v>0</v>
      </c>
      <c r="S61" s="69">
        <f t="shared" si="13"/>
        <v>0</v>
      </c>
      <c r="T61" s="69">
        <f t="shared" si="13"/>
        <v>0</v>
      </c>
      <c r="U61"/>
      <c r="V61"/>
      <c r="W61" s="106"/>
      <c r="X61"/>
    </row>
    <row r="62" spans="4:24" s="44" customFormat="1" x14ac:dyDescent="0.25">
      <c r="E62" s="68"/>
      <c r="F62" s="68"/>
      <c r="G62" s="45"/>
      <c r="H62" s="45"/>
      <c r="I62" s="45"/>
      <c r="J62" s="45"/>
      <c r="K62" s="45"/>
      <c r="L62" s="45"/>
      <c r="M62" s="45"/>
      <c r="N62" s="45"/>
      <c r="O62" s="45"/>
      <c r="P62" s="45"/>
      <c r="Q62" s="45"/>
      <c r="R62" s="45"/>
      <c r="S62" s="45"/>
      <c r="T62" s="45"/>
      <c r="U62"/>
      <c r="V62"/>
      <c r="W62" s="106"/>
      <c r="X62"/>
    </row>
    <row r="63" spans="4:24" s="44" customFormat="1" x14ac:dyDescent="0.25">
      <c r="D63" s="48" t="s">
        <v>95</v>
      </c>
      <c r="E63" s="49"/>
      <c r="G63" s="50"/>
      <c r="H63" s="50"/>
      <c r="I63" s="50"/>
      <c r="J63" s="50"/>
      <c r="K63" s="50"/>
      <c r="L63" s="50"/>
      <c r="M63" s="50"/>
      <c r="N63" s="50"/>
      <c r="O63" s="50"/>
      <c r="P63" s="50"/>
      <c r="Q63" s="50"/>
      <c r="R63" s="50"/>
      <c r="S63" s="50"/>
      <c r="T63" s="50"/>
      <c r="U63"/>
      <c r="V63"/>
      <c r="W63" s="106"/>
      <c r="X63"/>
    </row>
    <row r="64" spans="4:24" s="44" customFormat="1" outlineLevel="1" x14ac:dyDescent="0.25">
      <c r="D64" s="174" t="s">
        <v>86</v>
      </c>
      <c r="E64" s="34" t="s">
        <v>71</v>
      </c>
      <c r="F64" s="35" t="s">
        <v>87</v>
      </c>
      <c r="G64" s="66"/>
      <c r="H64" s="66"/>
      <c r="I64" s="66"/>
      <c r="J64" s="58"/>
      <c r="K64" s="58"/>
      <c r="L64" s="58"/>
      <c r="M64" s="58"/>
      <c r="N64" s="58"/>
      <c r="O64" s="58"/>
      <c r="P64" s="58"/>
      <c r="Q64" s="58"/>
      <c r="R64" s="58"/>
      <c r="S64" s="58"/>
      <c r="T64" s="58"/>
      <c r="U64"/>
      <c r="V64"/>
      <c r="W64" s="106"/>
      <c r="X64"/>
    </row>
    <row r="65" spans="4:24" s="44" customFormat="1" outlineLevel="1" x14ac:dyDescent="0.25">
      <c r="D65" s="175"/>
      <c r="E65" s="37" t="s">
        <v>73</v>
      </c>
      <c r="F65" s="38" t="s">
        <v>87</v>
      </c>
      <c r="G65" s="66"/>
      <c r="H65" s="66"/>
      <c r="I65" s="66"/>
      <c r="J65" s="58"/>
      <c r="K65" s="58"/>
      <c r="L65" s="58"/>
      <c r="M65" s="58"/>
      <c r="N65" s="58"/>
      <c r="O65" s="58"/>
      <c r="P65" s="58"/>
      <c r="Q65" s="58"/>
      <c r="R65" s="58"/>
      <c r="S65" s="58"/>
      <c r="T65" s="58"/>
      <c r="U65"/>
      <c r="V65"/>
      <c r="W65" s="106"/>
      <c r="X65"/>
    </row>
    <row r="66" spans="4:24" s="44" customFormat="1" outlineLevel="1" x14ac:dyDescent="0.25">
      <c r="D66" s="175"/>
      <c r="E66" s="37" t="s">
        <v>74</v>
      </c>
      <c r="F66" s="38" t="s">
        <v>87</v>
      </c>
      <c r="G66" s="66"/>
      <c r="H66" s="66"/>
      <c r="I66" s="66"/>
      <c r="J66" s="58"/>
      <c r="K66" s="58"/>
      <c r="L66" s="58"/>
      <c r="M66" s="58"/>
      <c r="N66" s="58"/>
      <c r="O66" s="58"/>
      <c r="P66" s="58"/>
      <c r="Q66" s="58"/>
      <c r="R66" s="58"/>
      <c r="S66" s="58"/>
      <c r="T66" s="58"/>
      <c r="U66"/>
      <c r="V66"/>
      <c r="W66" s="106"/>
      <c r="X66"/>
    </row>
    <row r="67" spans="4:24" s="44" customFormat="1" outlineLevel="1" x14ac:dyDescent="0.25">
      <c r="D67" s="176"/>
      <c r="E67" s="40" t="s">
        <v>75</v>
      </c>
      <c r="F67" s="41" t="s">
        <v>87</v>
      </c>
      <c r="G67" s="53"/>
      <c r="H67" s="53"/>
      <c r="I67" s="53"/>
      <c r="J67" s="54"/>
      <c r="K67" s="54"/>
      <c r="L67" s="54"/>
      <c r="M67" s="54"/>
      <c r="N67" s="54"/>
      <c r="O67" s="54"/>
      <c r="P67" s="54"/>
      <c r="Q67" s="54"/>
      <c r="R67" s="54"/>
      <c r="S67" s="54"/>
      <c r="T67" s="54"/>
      <c r="U67"/>
      <c r="V67"/>
      <c r="W67" s="106"/>
      <c r="X67"/>
    </row>
    <row r="68" spans="4:24" s="44" customFormat="1" outlineLevel="1" x14ac:dyDescent="0.25">
      <c r="D68" s="174" t="s">
        <v>88</v>
      </c>
      <c r="E68" s="34" t="s">
        <v>71</v>
      </c>
      <c r="F68" s="35" t="s">
        <v>89</v>
      </c>
      <c r="G68" s="70"/>
      <c r="H68" s="70"/>
      <c r="I68" s="70"/>
      <c r="J68" s="70"/>
      <c r="K68" s="70"/>
      <c r="L68" s="70"/>
      <c r="M68" s="70"/>
      <c r="N68" s="70"/>
      <c r="O68" s="70"/>
      <c r="P68" s="70"/>
      <c r="Q68" s="70"/>
      <c r="R68" s="70"/>
      <c r="S68" s="70"/>
      <c r="T68" s="70"/>
      <c r="U68"/>
      <c r="V68"/>
      <c r="W68" s="106"/>
      <c r="X68"/>
    </row>
    <row r="69" spans="4:24" s="44" customFormat="1" outlineLevel="1" x14ac:dyDescent="0.25">
      <c r="D69" s="175"/>
      <c r="E69" s="37" t="s">
        <v>73</v>
      </c>
      <c r="F69" s="38" t="s">
        <v>89</v>
      </c>
      <c r="G69" s="71"/>
      <c r="H69" s="71"/>
      <c r="I69" s="71"/>
      <c r="J69" s="58"/>
      <c r="K69" s="58"/>
      <c r="L69" s="58"/>
      <c r="M69" s="58"/>
      <c r="N69" s="58"/>
      <c r="O69" s="58"/>
      <c r="P69" s="58"/>
      <c r="Q69" s="58"/>
      <c r="R69" s="58"/>
      <c r="S69" s="58"/>
      <c r="T69" s="58"/>
      <c r="U69"/>
      <c r="V69"/>
      <c r="W69" s="106"/>
      <c r="X69"/>
    </row>
    <row r="70" spans="4:24" s="44" customFormat="1" outlineLevel="1" x14ac:dyDescent="0.25">
      <c r="D70" s="175"/>
      <c r="E70" s="37" t="s">
        <v>74</v>
      </c>
      <c r="F70" s="38" t="s">
        <v>89</v>
      </c>
      <c r="G70" s="71"/>
      <c r="H70" s="71"/>
      <c r="I70" s="71"/>
      <c r="J70" s="58"/>
      <c r="K70" s="58"/>
      <c r="L70" s="58"/>
      <c r="M70" s="58"/>
      <c r="N70" s="58"/>
      <c r="O70" s="58"/>
      <c r="P70" s="58"/>
      <c r="Q70" s="58"/>
      <c r="R70" s="58"/>
      <c r="S70" s="58"/>
      <c r="T70" s="58"/>
      <c r="U70"/>
      <c r="V70"/>
      <c r="W70" s="106"/>
      <c r="X70"/>
    </row>
    <row r="71" spans="4:24" s="44" customFormat="1" outlineLevel="1" x14ac:dyDescent="0.25">
      <c r="D71" s="176"/>
      <c r="E71" s="40" t="s">
        <v>75</v>
      </c>
      <c r="F71" s="41" t="s">
        <v>89</v>
      </c>
      <c r="G71" s="60"/>
      <c r="H71" s="60"/>
      <c r="I71" s="60"/>
      <c r="J71" s="61"/>
      <c r="K71" s="61"/>
      <c r="L71" s="61"/>
      <c r="M71" s="61"/>
      <c r="N71" s="61"/>
      <c r="O71" s="61"/>
      <c r="P71" s="61"/>
      <c r="Q71" s="61"/>
      <c r="R71" s="61"/>
      <c r="S71" s="61"/>
      <c r="T71" s="61"/>
      <c r="U71"/>
      <c r="V71"/>
      <c r="W71" s="106"/>
      <c r="X71"/>
    </row>
    <row r="72" spans="4:24" s="44" customFormat="1" outlineLevel="1" x14ac:dyDescent="0.25">
      <c r="D72" s="174" t="s">
        <v>90</v>
      </c>
      <c r="E72" s="34" t="s">
        <v>71</v>
      </c>
      <c r="F72" s="35" t="s">
        <v>37</v>
      </c>
      <c r="G72" s="72"/>
      <c r="H72" s="72"/>
      <c r="I72" s="72"/>
      <c r="J72" s="73"/>
      <c r="K72" s="73"/>
      <c r="L72" s="73"/>
      <c r="M72" s="73"/>
      <c r="N72" s="73"/>
      <c r="O72" s="73"/>
      <c r="P72" s="73"/>
      <c r="Q72" s="73"/>
      <c r="R72" s="73"/>
      <c r="S72" s="73"/>
      <c r="T72" s="73"/>
      <c r="U72"/>
      <c r="V72"/>
      <c r="W72" s="106"/>
      <c r="X72"/>
    </row>
    <row r="73" spans="4:24" s="44" customFormat="1" outlineLevel="1" x14ac:dyDescent="0.25">
      <c r="D73" s="175"/>
      <c r="E73" s="37" t="s">
        <v>73</v>
      </c>
      <c r="F73" s="38" t="s">
        <v>37</v>
      </c>
      <c r="G73" s="74"/>
      <c r="H73" s="74"/>
      <c r="I73" s="74"/>
      <c r="J73" s="58"/>
      <c r="K73" s="58"/>
      <c r="L73" s="58"/>
      <c r="M73" s="58"/>
      <c r="N73" s="58"/>
      <c r="O73" s="58"/>
      <c r="P73" s="58"/>
      <c r="Q73" s="58"/>
      <c r="R73" s="58"/>
      <c r="S73" s="58"/>
      <c r="T73" s="58"/>
      <c r="U73"/>
      <c r="V73"/>
      <c r="W73" s="106"/>
      <c r="X73"/>
    </row>
    <row r="74" spans="4:24" s="44" customFormat="1" outlineLevel="1" x14ac:dyDescent="0.25">
      <c r="D74" s="175"/>
      <c r="E74" s="37" t="s">
        <v>74</v>
      </c>
      <c r="F74" s="38" t="s">
        <v>37</v>
      </c>
      <c r="G74" s="74"/>
      <c r="H74" s="74"/>
      <c r="I74" s="74"/>
      <c r="J74" s="58"/>
      <c r="K74" s="58"/>
      <c r="L74" s="58"/>
      <c r="M74" s="58"/>
      <c r="N74" s="58"/>
      <c r="O74" s="58"/>
      <c r="P74" s="58"/>
      <c r="Q74" s="58"/>
      <c r="R74" s="58"/>
      <c r="S74" s="58"/>
      <c r="T74" s="58"/>
      <c r="U74"/>
      <c r="V74"/>
      <c r="W74" s="106"/>
      <c r="X74"/>
    </row>
    <row r="75" spans="4:24" s="44" customFormat="1" outlineLevel="1" x14ac:dyDescent="0.25">
      <c r="D75" s="176"/>
      <c r="E75" s="40" t="s">
        <v>75</v>
      </c>
      <c r="F75" s="41" t="s">
        <v>37</v>
      </c>
      <c r="G75" s="75"/>
      <c r="H75" s="75"/>
      <c r="I75" s="75"/>
      <c r="J75" s="61"/>
      <c r="K75" s="61"/>
      <c r="L75" s="61"/>
      <c r="M75" s="61"/>
      <c r="N75" s="61"/>
      <c r="O75" s="61"/>
      <c r="P75" s="61"/>
      <c r="Q75" s="61"/>
      <c r="R75" s="61"/>
      <c r="S75" s="61"/>
      <c r="T75" s="61"/>
      <c r="U75"/>
      <c r="V75"/>
      <c r="W75" s="106"/>
      <c r="X75"/>
    </row>
    <row r="76" spans="4:24" s="44" customFormat="1" outlineLevel="1" x14ac:dyDescent="0.25">
      <c r="D76" s="177" t="s">
        <v>91</v>
      </c>
      <c r="E76" s="34" t="s">
        <v>71</v>
      </c>
      <c r="F76" s="35" t="s">
        <v>37</v>
      </c>
      <c r="G76" s="76"/>
      <c r="H76" s="76"/>
      <c r="I76" s="76"/>
      <c r="J76" s="76"/>
      <c r="K76" s="76"/>
      <c r="L76" s="76"/>
      <c r="M76" s="76"/>
      <c r="N76" s="76"/>
      <c r="O76" s="76"/>
      <c r="P76" s="76"/>
      <c r="Q76" s="76"/>
      <c r="R76" s="76"/>
      <c r="S76" s="76"/>
      <c r="T76" s="76"/>
      <c r="U76"/>
      <c r="V76"/>
      <c r="W76" s="106"/>
      <c r="X76"/>
    </row>
    <row r="77" spans="4:24" s="44" customFormat="1" outlineLevel="1" x14ac:dyDescent="0.25">
      <c r="D77" s="178"/>
      <c r="E77" s="37" t="s">
        <v>73</v>
      </c>
      <c r="F77" s="38" t="s">
        <v>37</v>
      </c>
      <c r="G77" s="66"/>
      <c r="H77" s="66"/>
      <c r="I77" s="66"/>
      <c r="J77" s="58"/>
      <c r="K77" s="58"/>
      <c r="L77" s="58"/>
      <c r="M77" s="58"/>
      <c r="N77" s="58"/>
      <c r="O77" s="58"/>
      <c r="P77" s="58"/>
      <c r="Q77" s="58"/>
      <c r="R77" s="58"/>
      <c r="S77" s="58"/>
      <c r="T77" s="58"/>
      <c r="U77"/>
      <c r="V77"/>
      <c r="W77" s="106"/>
      <c r="X77"/>
    </row>
    <row r="78" spans="4:24" s="44" customFormat="1" outlineLevel="1" x14ac:dyDescent="0.25">
      <c r="D78" s="178"/>
      <c r="E78" s="37" t="s">
        <v>74</v>
      </c>
      <c r="F78" s="38" t="s">
        <v>37</v>
      </c>
      <c r="G78" s="66"/>
      <c r="H78" s="66"/>
      <c r="I78" s="66"/>
      <c r="J78" s="58"/>
      <c r="K78" s="58"/>
      <c r="L78" s="58"/>
      <c r="M78" s="58"/>
      <c r="N78" s="58"/>
      <c r="O78" s="58"/>
      <c r="P78" s="58"/>
      <c r="Q78" s="58"/>
      <c r="R78" s="58"/>
      <c r="S78" s="58"/>
      <c r="T78" s="58"/>
      <c r="U78"/>
      <c r="V78"/>
      <c r="W78" s="106"/>
      <c r="X78"/>
    </row>
    <row r="79" spans="4:24" s="44" customFormat="1" outlineLevel="1" x14ac:dyDescent="0.25">
      <c r="D79" s="179"/>
      <c r="E79" s="40" t="s">
        <v>75</v>
      </c>
      <c r="F79" s="41" t="s">
        <v>37</v>
      </c>
      <c r="G79" s="66"/>
      <c r="H79" s="66"/>
      <c r="I79" s="66"/>
      <c r="J79" s="58"/>
      <c r="K79" s="58"/>
      <c r="L79" s="58"/>
      <c r="M79" s="58"/>
      <c r="N79" s="58"/>
      <c r="O79" s="58"/>
      <c r="P79" s="58"/>
      <c r="Q79" s="58"/>
      <c r="R79" s="58"/>
      <c r="S79" s="58"/>
      <c r="T79" s="58"/>
      <c r="U79"/>
      <c r="V79"/>
      <c r="W79" s="106"/>
      <c r="X79"/>
    </row>
    <row r="80" spans="4:24" s="44" customFormat="1" ht="45.75" outlineLevel="1" thickBot="1" x14ac:dyDescent="0.3">
      <c r="D80" s="127" t="s">
        <v>92</v>
      </c>
      <c r="E80" s="128"/>
      <c r="F80" s="129" t="s">
        <v>37</v>
      </c>
      <c r="G80" s="124"/>
      <c r="H80" s="124"/>
      <c r="I80" s="124"/>
      <c r="J80" s="125"/>
      <c r="K80" s="125"/>
      <c r="L80" s="125"/>
      <c r="M80" s="125"/>
      <c r="N80" s="125"/>
      <c r="O80" s="125"/>
      <c r="P80" s="126"/>
      <c r="Q80" s="126"/>
      <c r="R80" s="126"/>
      <c r="S80" s="126"/>
      <c r="T80" s="126"/>
      <c r="U80"/>
      <c r="V80"/>
      <c r="W80" s="106"/>
      <c r="X80"/>
    </row>
    <row r="81" spans="4:24" s="44" customFormat="1" ht="15.75" thickBot="1" x14ac:dyDescent="0.3">
      <c r="E81" s="68" t="s">
        <v>93</v>
      </c>
      <c r="F81" s="45"/>
      <c r="G81" s="69">
        <f t="shared" ref="G81" si="14">+((G76-G72)*G68+(G77-G73)*G69+(G78-G74)*G70+(G79-G75)*G71)/100</f>
        <v>0</v>
      </c>
      <c r="H81" s="69">
        <f>+((H76-H72)*H68+(H77-H73)*H69+(H78-H74)*H70+(H79-H75)*H71)/100</f>
        <v>0</v>
      </c>
      <c r="I81" s="69">
        <f t="shared" ref="I81" si="15">+((I76-I72)*I68+(I77-I73)*I69+(I78-I74)*I70+(I79-I75)*I71)/100</f>
        <v>0</v>
      </c>
      <c r="J81" s="69">
        <f t="shared" ref="J81" si="16">+((J76-J72)*J68+(J77-J73)*J69+(J78-J74)*J70+(J79-J75)*J71)/100</f>
        <v>0</v>
      </c>
      <c r="K81" s="69">
        <f t="shared" ref="K81" si="17">+((K76-K72)*K68+(K77-K73)*K69+(K78-K74)*K70+(K79-K75)*K71)/100</f>
        <v>0</v>
      </c>
      <c r="L81" s="69">
        <f t="shared" ref="L81" si="18">+((L76-L72)*L68+(L77-L73)*L69+(L78-L74)*L70+(L79-L75)*L71)/100</f>
        <v>0</v>
      </c>
      <c r="M81" s="69">
        <f t="shared" ref="M81" si="19">+((M76-M72)*M68+(M77-M73)*M69+(M78-M74)*M70+(M79-M75)*M71)/100</f>
        <v>0</v>
      </c>
      <c r="N81" s="69">
        <f t="shared" ref="N81" si="20">+((N76-N72)*N68+(N77-N73)*N69+(N78-N74)*N70+(N79-N75)*N71)/100</f>
        <v>0</v>
      </c>
      <c r="O81" s="69">
        <f t="shared" ref="O81" si="21">+((O76-O72)*O68+(O77-O73)*O69+(O78-O74)*O70+(O79-O75)*O71)/100</f>
        <v>0</v>
      </c>
      <c r="P81" s="69">
        <f>+((P76-P72)*P68+(P77-P73)*P69+(P78-P74)*P70+(P79-P75)*P71)/100</f>
        <v>0</v>
      </c>
      <c r="Q81" s="69">
        <f>+((Q$16-Q$10)*Q68+(Q$17-Q$11)*Q69+(Q$18-Q$12)*Q70+(Q$19-Q$13)*Q71)/100</f>
        <v>0</v>
      </c>
      <c r="R81" s="69">
        <f t="shared" ref="R81:T81" si="22">+((R$16-R$10)*R68+(R$17-R$11)*R69+(R$18-R$12)*R70+(R$19-R$13)*R71)/100</f>
        <v>0</v>
      </c>
      <c r="S81" s="69">
        <f t="shared" si="22"/>
        <v>0</v>
      </c>
      <c r="T81" s="69">
        <f t="shared" si="22"/>
        <v>0</v>
      </c>
      <c r="U81"/>
      <c r="V81"/>
      <c r="W81" s="106"/>
      <c r="X81"/>
    </row>
    <row r="82" spans="4:24" s="44" customFormat="1" x14ac:dyDescent="0.25">
      <c r="E82" s="68"/>
      <c r="F82" s="68"/>
      <c r="G82" s="45"/>
      <c r="H82" s="45"/>
      <c r="I82" s="45"/>
      <c r="J82" s="45"/>
      <c r="K82" s="45"/>
      <c r="L82" s="45"/>
      <c r="M82" s="45"/>
      <c r="N82" s="45"/>
      <c r="O82" s="45"/>
      <c r="P82" s="45"/>
      <c r="Q82" s="45"/>
      <c r="R82" s="45"/>
      <c r="S82" s="45"/>
      <c r="T82" s="45"/>
      <c r="U82"/>
      <c r="V82"/>
      <c r="W82" s="106"/>
      <c r="X82"/>
    </row>
    <row r="83" spans="4:24" s="44" customFormat="1" x14ac:dyDescent="0.25">
      <c r="D83" s="48" t="s">
        <v>96</v>
      </c>
      <c r="E83" s="49"/>
      <c r="G83" s="50"/>
      <c r="H83" s="50"/>
      <c r="I83" s="50"/>
      <c r="J83" s="50"/>
      <c r="K83" s="50"/>
      <c r="L83" s="50"/>
      <c r="M83" s="50"/>
      <c r="N83" s="50"/>
      <c r="O83" s="50"/>
      <c r="P83" s="50"/>
      <c r="Q83" s="50"/>
      <c r="R83" s="50"/>
      <c r="S83" s="50"/>
      <c r="T83" s="50"/>
      <c r="U83"/>
      <c r="V83"/>
      <c r="W83" s="106"/>
      <c r="X83"/>
    </row>
    <row r="84" spans="4:24" s="44" customFormat="1" outlineLevel="1" x14ac:dyDescent="0.25">
      <c r="D84" s="174" t="s">
        <v>86</v>
      </c>
      <c r="E84" s="34" t="s">
        <v>71</v>
      </c>
      <c r="F84" s="35" t="s">
        <v>87</v>
      </c>
      <c r="G84" s="66"/>
      <c r="H84" s="66"/>
      <c r="I84" s="66"/>
      <c r="J84" s="58"/>
      <c r="K84" s="58"/>
      <c r="L84" s="58"/>
      <c r="M84" s="58"/>
      <c r="N84" s="58"/>
      <c r="O84" s="58"/>
      <c r="P84" s="58"/>
      <c r="Q84" s="58"/>
      <c r="R84" s="58"/>
      <c r="S84" s="58"/>
      <c r="T84" s="58"/>
      <c r="U84"/>
      <c r="V84"/>
      <c r="W84" s="106"/>
      <c r="X84"/>
    </row>
    <row r="85" spans="4:24" s="44" customFormat="1" outlineLevel="1" x14ac:dyDescent="0.25">
      <c r="D85" s="175"/>
      <c r="E85" s="37" t="s">
        <v>73</v>
      </c>
      <c r="F85" s="38" t="s">
        <v>87</v>
      </c>
      <c r="G85" s="66"/>
      <c r="H85" s="66"/>
      <c r="I85" s="66"/>
      <c r="J85" s="58"/>
      <c r="K85" s="58"/>
      <c r="L85" s="58"/>
      <c r="M85" s="58"/>
      <c r="N85" s="58"/>
      <c r="O85" s="58"/>
      <c r="P85" s="58"/>
      <c r="Q85" s="58"/>
      <c r="R85" s="58"/>
      <c r="S85" s="58"/>
      <c r="T85" s="58"/>
      <c r="U85"/>
      <c r="V85"/>
      <c r="W85" s="106"/>
      <c r="X85"/>
    </row>
    <row r="86" spans="4:24" s="44" customFormat="1" outlineLevel="1" x14ac:dyDescent="0.25">
      <c r="D86" s="175"/>
      <c r="E86" s="37" t="s">
        <v>74</v>
      </c>
      <c r="F86" s="38" t="s">
        <v>87</v>
      </c>
      <c r="G86" s="66"/>
      <c r="H86" s="66"/>
      <c r="I86" s="66"/>
      <c r="J86" s="58"/>
      <c r="K86" s="58"/>
      <c r="L86" s="58"/>
      <c r="M86" s="58"/>
      <c r="N86" s="58"/>
      <c r="O86" s="58"/>
      <c r="P86" s="58"/>
      <c r="Q86" s="58"/>
      <c r="R86" s="58"/>
      <c r="S86" s="58"/>
      <c r="T86" s="58"/>
      <c r="U86"/>
      <c r="V86"/>
      <c r="W86" s="106"/>
      <c r="X86"/>
    </row>
    <row r="87" spans="4:24" s="44" customFormat="1" outlineLevel="1" x14ac:dyDescent="0.25">
      <c r="D87" s="176"/>
      <c r="E87" s="40" t="s">
        <v>75</v>
      </c>
      <c r="F87" s="41" t="s">
        <v>87</v>
      </c>
      <c r="G87" s="53"/>
      <c r="H87" s="53"/>
      <c r="I87" s="53"/>
      <c r="J87" s="54"/>
      <c r="K87" s="54"/>
      <c r="L87" s="54"/>
      <c r="M87" s="54"/>
      <c r="N87" s="54"/>
      <c r="O87" s="54"/>
      <c r="P87" s="54"/>
      <c r="Q87" s="54"/>
      <c r="R87" s="54"/>
      <c r="S87" s="54"/>
      <c r="T87" s="54"/>
      <c r="U87"/>
      <c r="V87"/>
      <c r="W87" s="106"/>
      <c r="X87"/>
    </row>
    <row r="88" spans="4:24" s="44" customFormat="1" outlineLevel="1" x14ac:dyDescent="0.25">
      <c r="D88" s="174" t="s">
        <v>88</v>
      </c>
      <c r="E88" s="34" t="s">
        <v>71</v>
      </c>
      <c r="F88" s="35" t="s">
        <v>89</v>
      </c>
      <c r="G88" s="70"/>
      <c r="H88" s="70"/>
      <c r="I88" s="70"/>
      <c r="J88" s="70"/>
      <c r="K88" s="70"/>
      <c r="L88" s="70"/>
      <c r="M88" s="70"/>
      <c r="N88" s="70"/>
      <c r="O88" s="70"/>
      <c r="P88" s="70"/>
      <c r="Q88" s="70"/>
      <c r="R88" s="70"/>
      <c r="S88" s="70"/>
      <c r="T88" s="70"/>
      <c r="U88"/>
      <c r="V88"/>
      <c r="W88" s="106"/>
      <c r="X88"/>
    </row>
    <row r="89" spans="4:24" s="44" customFormat="1" outlineLevel="1" x14ac:dyDescent="0.25">
      <c r="D89" s="175"/>
      <c r="E89" s="37" t="s">
        <v>73</v>
      </c>
      <c r="F89" s="38" t="s">
        <v>89</v>
      </c>
      <c r="G89" s="71"/>
      <c r="H89" s="71"/>
      <c r="I89" s="71"/>
      <c r="J89" s="58"/>
      <c r="K89" s="58"/>
      <c r="L89" s="58"/>
      <c r="M89" s="58"/>
      <c r="N89" s="58"/>
      <c r="O89" s="58"/>
      <c r="P89" s="58"/>
      <c r="Q89" s="58"/>
      <c r="R89" s="58"/>
      <c r="S89" s="58"/>
      <c r="T89" s="58"/>
      <c r="U89"/>
      <c r="V89"/>
      <c r="W89" s="106"/>
      <c r="X89"/>
    </row>
    <row r="90" spans="4:24" s="44" customFormat="1" outlineLevel="1" x14ac:dyDescent="0.25">
      <c r="D90" s="175"/>
      <c r="E90" s="37" t="s">
        <v>74</v>
      </c>
      <c r="F90" s="38" t="s">
        <v>89</v>
      </c>
      <c r="G90" s="71"/>
      <c r="H90" s="71"/>
      <c r="I90" s="71"/>
      <c r="J90" s="58"/>
      <c r="K90" s="58"/>
      <c r="L90" s="58"/>
      <c r="M90" s="58"/>
      <c r="N90" s="58"/>
      <c r="O90" s="58"/>
      <c r="P90" s="58"/>
      <c r="Q90" s="58"/>
      <c r="R90" s="58"/>
      <c r="S90" s="58"/>
      <c r="T90" s="58"/>
      <c r="U90"/>
      <c r="V90"/>
      <c r="W90" s="106"/>
      <c r="X90"/>
    </row>
    <row r="91" spans="4:24" s="44" customFormat="1" outlineLevel="1" x14ac:dyDescent="0.25">
      <c r="D91" s="176"/>
      <c r="E91" s="40" t="s">
        <v>75</v>
      </c>
      <c r="F91" s="41" t="s">
        <v>89</v>
      </c>
      <c r="G91" s="60"/>
      <c r="H91" s="60"/>
      <c r="I91" s="60"/>
      <c r="J91" s="61"/>
      <c r="K91" s="61"/>
      <c r="L91" s="61"/>
      <c r="M91" s="61"/>
      <c r="N91" s="61"/>
      <c r="O91" s="61"/>
      <c r="P91" s="61"/>
      <c r="Q91" s="61"/>
      <c r="R91" s="61"/>
      <c r="S91" s="61"/>
      <c r="T91" s="61"/>
      <c r="U91"/>
      <c r="V91"/>
      <c r="W91" s="106"/>
      <c r="X91"/>
    </row>
    <row r="92" spans="4:24" s="44" customFormat="1" outlineLevel="1" x14ac:dyDescent="0.25">
      <c r="D92" s="174" t="s">
        <v>90</v>
      </c>
      <c r="E92" s="34" t="s">
        <v>71</v>
      </c>
      <c r="F92" s="35" t="s">
        <v>37</v>
      </c>
      <c r="G92" s="72"/>
      <c r="H92" s="72"/>
      <c r="I92" s="72"/>
      <c r="J92" s="73"/>
      <c r="K92" s="73"/>
      <c r="L92" s="73"/>
      <c r="M92" s="73"/>
      <c r="N92" s="73"/>
      <c r="O92" s="73"/>
      <c r="P92" s="73"/>
      <c r="Q92" s="73"/>
      <c r="R92" s="73"/>
      <c r="S92" s="73"/>
      <c r="T92" s="73"/>
      <c r="U92"/>
      <c r="V92"/>
      <c r="W92" s="106"/>
      <c r="X92"/>
    </row>
    <row r="93" spans="4:24" s="44" customFormat="1" outlineLevel="1" x14ac:dyDescent="0.25">
      <c r="D93" s="175"/>
      <c r="E93" s="37" t="s">
        <v>73</v>
      </c>
      <c r="F93" s="38" t="s">
        <v>37</v>
      </c>
      <c r="G93" s="74"/>
      <c r="H93" s="74"/>
      <c r="I93" s="74"/>
      <c r="J93" s="58"/>
      <c r="K93" s="58"/>
      <c r="L93" s="58"/>
      <c r="M93" s="58"/>
      <c r="N93" s="58"/>
      <c r="O93" s="58"/>
      <c r="P93" s="58"/>
      <c r="Q93" s="58"/>
      <c r="R93" s="58"/>
      <c r="S93" s="58"/>
      <c r="T93" s="58"/>
      <c r="U93"/>
      <c r="V93"/>
      <c r="W93" s="106"/>
      <c r="X93"/>
    </row>
    <row r="94" spans="4:24" s="44" customFormat="1" outlineLevel="1" x14ac:dyDescent="0.25">
      <c r="D94" s="175"/>
      <c r="E94" s="37" t="s">
        <v>74</v>
      </c>
      <c r="F94" s="38" t="s">
        <v>37</v>
      </c>
      <c r="G94" s="74"/>
      <c r="H94" s="74"/>
      <c r="I94" s="74"/>
      <c r="J94" s="58"/>
      <c r="K94" s="58"/>
      <c r="L94" s="58"/>
      <c r="M94" s="58"/>
      <c r="N94" s="58"/>
      <c r="O94" s="58"/>
      <c r="P94" s="58"/>
      <c r="Q94" s="58"/>
      <c r="R94" s="58"/>
      <c r="S94" s="58"/>
      <c r="T94" s="58"/>
      <c r="U94"/>
      <c r="V94"/>
      <c r="W94" s="106"/>
      <c r="X94"/>
    </row>
    <row r="95" spans="4:24" s="44" customFormat="1" outlineLevel="1" x14ac:dyDescent="0.25">
      <c r="D95" s="176"/>
      <c r="E95" s="40" t="s">
        <v>75</v>
      </c>
      <c r="F95" s="41" t="s">
        <v>37</v>
      </c>
      <c r="G95" s="75"/>
      <c r="H95" s="75"/>
      <c r="I95" s="75"/>
      <c r="J95" s="61"/>
      <c r="K95" s="61"/>
      <c r="L95" s="61"/>
      <c r="M95" s="61"/>
      <c r="N95" s="61"/>
      <c r="O95" s="61"/>
      <c r="P95" s="61"/>
      <c r="Q95" s="61"/>
      <c r="R95" s="61"/>
      <c r="S95" s="61"/>
      <c r="T95" s="61"/>
      <c r="U95"/>
      <c r="V95"/>
      <c r="W95" s="106"/>
      <c r="X95"/>
    </row>
    <row r="96" spans="4:24" s="44" customFormat="1" outlineLevel="1" x14ac:dyDescent="0.25">
      <c r="D96" s="177" t="s">
        <v>91</v>
      </c>
      <c r="E96" s="34" t="s">
        <v>71</v>
      </c>
      <c r="F96" s="35" t="s">
        <v>37</v>
      </c>
      <c r="G96" s="76"/>
      <c r="H96" s="76"/>
      <c r="I96" s="76"/>
      <c r="J96" s="76"/>
      <c r="K96" s="76"/>
      <c r="L96" s="76"/>
      <c r="M96" s="76"/>
      <c r="N96" s="76"/>
      <c r="O96" s="76"/>
      <c r="P96" s="76"/>
      <c r="Q96" s="76"/>
      <c r="R96" s="76"/>
      <c r="S96" s="76"/>
      <c r="T96" s="76"/>
      <c r="U96"/>
      <c r="V96"/>
      <c r="W96" s="106"/>
      <c r="X96"/>
    </row>
    <row r="97" spans="4:24" s="44" customFormat="1" outlineLevel="1" x14ac:dyDescent="0.25">
      <c r="D97" s="178"/>
      <c r="E97" s="37" t="s">
        <v>73</v>
      </c>
      <c r="F97" s="38" t="s">
        <v>37</v>
      </c>
      <c r="G97" s="66"/>
      <c r="H97" s="66"/>
      <c r="I97" s="66"/>
      <c r="J97" s="58"/>
      <c r="K97" s="58"/>
      <c r="L97" s="58"/>
      <c r="M97" s="58"/>
      <c r="N97" s="58"/>
      <c r="O97" s="58"/>
      <c r="P97" s="58"/>
      <c r="Q97" s="58"/>
      <c r="R97" s="58"/>
      <c r="S97" s="58"/>
      <c r="T97" s="58"/>
      <c r="U97"/>
      <c r="V97"/>
      <c r="W97" s="106"/>
      <c r="X97"/>
    </row>
    <row r="98" spans="4:24" s="44" customFormat="1" outlineLevel="1" x14ac:dyDescent="0.25">
      <c r="D98" s="178"/>
      <c r="E98" s="37" t="s">
        <v>74</v>
      </c>
      <c r="F98" s="38" t="s">
        <v>37</v>
      </c>
      <c r="G98" s="66"/>
      <c r="H98" s="66"/>
      <c r="I98" s="66"/>
      <c r="J98" s="58"/>
      <c r="K98" s="58"/>
      <c r="L98" s="58"/>
      <c r="M98" s="58"/>
      <c r="N98" s="58"/>
      <c r="O98" s="58"/>
      <c r="P98" s="58"/>
      <c r="Q98" s="58"/>
      <c r="R98" s="58"/>
      <c r="S98" s="58"/>
      <c r="T98" s="58"/>
      <c r="U98"/>
      <c r="V98"/>
      <c r="W98" s="106"/>
      <c r="X98"/>
    </row>
    <row r="99" spans="4:24" s="44" customFormat="1" outlineLevel="1" x14ac:dyDescent="0.25">
      <c r="D99" s="179"/>
      <c r="E99" s="40" t="s">
        <v>75</v>
      </c>
      <c r="F99" s="41" t="s">
        <v>37</v>
      </c>
      <c r="G99" s="66"/>
      <c r="H99" s="66"/>
      <c r="I99" s="66"/>
      <c r="J99" s="58"/>
      <c r="K99" s="58"/>
      <c r="L99" s="58"/>
      <c r="M99" s="58"/>
      <c r="N99" s="58"/>
      <c r="O99" s="58"/>
      <c r="P99" s="58"/>
      <c r="Q99" s="58"/>
      <c r="R99" s="58"/>
      <c r="S99" s="58"/>
      <c r="T99" s="58"/>
      <c r="U99"/>
      <c r="V99"/>
      <c r="W99" s="106"/>
      <c r="X99"/>
    </row>
    <row r="100" spans="4:24" s="44" customFormat="1" ht="45.75" outlineLevel="1" thickBot="1" x14ac:dyDescent="0.3">
      <c r="D100" s="127" t="s">
        <v>92</v>
      </c>
      <c r="E100" s="128"/>
      <c r="F100" s="129" t="s">
        <v>37</v>
      </c>
      <c r="G100" s="124"/>
      <c r="H100" s="124"/>
      <c r="I100" s="124"/>
      <c r="J100" s="125"/>
      <c r="K100" s="125"/>
      <c r="L100" s="125"/>
      <c r="M100" s="125"/>
      <c r="N100" s="125"/>
      <c r="O100" s="125"/>
      <c r="P100" s="126"/>
      <c r="Q100" s="126"/>
      <c r="R100" s="126"/>
      <c r="S100" s="126"/>
      <c r="T100" s="126"/>
      <c r="U100"/>
      <c r="V100"/>
      <c r="W100" s="106"/>
      <c r="X100"/>
    </row>
    <row r="101" spans="4:24" s="44" customFormat="1" ht="15.75" thickBot="1" x14ac:dyDescent="0.3">
      <c r="E101" s="68" t="s">
        <v>93</v>
      </c>
      <c r="F101" s="45"/>
      <c r="G101" s="69">
        <f t="shared" ref="G101" si="23">+((G96-G92)*G88+(G97-G93)*G89+(G98-G94)*G90+(G99-G95)*G91)/100</f>
        <v>0</v>
      </c>
      <c r="H101" s="69">
        <f>+((H96-H92)*H88+(H97-H93)*H89+(H98-H94)*H90+(H99-H95)*H91)/100</f>
        <v>0</v>
      </c>
      <c r="I101" s="69">
        <f t="shared" ref="I101" si="24">+((I96-I92)*I88+(I97-I93)*I89+(I98-I94)*I90+(I99-I95)*I91)/100</f>
        <v>0</v>
      </c>
      <c r="J101" s="69">
        <f t="shared" ref="J101" si="25">+((J96-J92)*J88+(J97-J93)*J89+(J98-J94)*J90+(J99-J95)*J91)/100</f>
        <v>0</v>
      </c>
      <c r="K101" s="69">
        <f t="shared" ref="K101" si="26">+((K96-K92)*K88+(K97-K93)*K89+(K98-K94)*K90+(K99-K95)*K91)/100</f>
        <v>0</v>
      </c>
      <c r="L101" s="69">
        <f t="shared" ref="L101" si="27">+((L96-L92)*L88+(L97-L93)*L89+(L98-L94)*L90+(L99-L95)*L91)/100</f>
        <v>0</v>
      </c>
      <c r="M101" s="69">
        <f t="shared" ref="M101" si="28">+((M96-M92)*M88+(M97-M93)*M89+(M98-M94)*M90+(M99-M95)*M91)/100</f>
        <v>0</v>
      </c>
      <c r="N101" s="69">
        <f t="shared" ref="N101" si="29">+((N96-N92)*N88+(N97-N93)*N89+(N98-N94)*N90+(N99-N95)*N91)/100</f>
        <v>0</v>
      </c>
      <c r="O101" s="69">
        <f t="shared" ref="O101" si="30">+((O96-O92)*O88+(O97-O93)*O89+(O98-O94)*O90+(O99-O95)*O91)/100</f>
        <v>0</v>
      </c>
      <c r="P101" s="69">
        <f>+((P96-P92)*P88+(P97-P93)*P89+(P98-P94)*P90+(P99-P95)*P91)/100</f>
        <v>0</v>
      </c>
      <c r="Q101" s="69">
        <f>+((Q$16-Q$10)*Q88+(Q$17-Q$11)*Q89+(Q$18-Q$12)*Q90+(Q$19-Q$13)*Q91)/100</f>
        <v>0</v>
      </c>
      <c r="R101" s="69">
        <f t="shared" ref="R101:T101" si="31">+((R$16-R$10)*R88+(R$17-R$11)*R89+(R$18-R$12)*R90+(R$19-R$13)*R91)/100</f>
        <v>0</v>
      </c>
      <c r="S101" s="69">
        <f t="shared" si="31"/>
        <v>0</v>
      </c>
      <c r="T101" s="69">
        <f t="shared" si="31"/>
        <v>0</v>
      </c>
      <c r="U101"/>
      <c r="V101"/>
      <c r="W101" s="106"/>
      <c r="X101"/>
    </row>
    <row r="102" spans="4:24" s="44" customFormat="1" x14ac:dyDescent="0.25">
      <c r="E102" s="68"/>
      <c r="F102" s="68"/>
      <c r="G102" s="45"/>
      <c r="H102" s="45"/>
      <c r="I102" s="45"/>
      <c r="J102" s="45"/>
      <c r="K102" s="45"/>
      <c r="L102" s="45"/>
      <c r="M102" s="45"/>
      <c r="N102" s="45"/>
      <c r="O102" s="45"/>
      <c r="P102" s="45"/>
      <c r="Q102" s="45"/>
      <c r="R102" s="45"/>
      <c r="S102" s="45"/>
      <c r="T102" s="45"/>
      <c r="U102"/>
      <c r="V102"/>
      <c r="W102" s="106"/>
      <c r="X102"/>
    </row>
    <row r="103" spans="4:24" s="44" customFormat="1" x14ac:dyDescent="0.25">
      <c r="D103" s="48" t="s">
        <v>97</v>
      </c>
      <c r="E103" s="49"/>
      <c r="G103" s="50"/>
      <c r="H103" s="50"/>
      <c r="I103" s="50"/>
      <c r="J103" s="50"/>
      <c r="K103" s="50"/>
      <c r="L103" s="50"/>
      <c r="M103" s="50"/>
      <c r="N103" s="50"/>
      <c r="O103" s="50"/>
      <c r="P103" s="50"/>
      <c r="Q103" s="50"/>
      <c r="R103" s="50"/>
      <c r="S103" s="50"/>
      <c r="T103" s="50"/>
      <c r="U103"/>
      <c r="V103"/>
      <c r="W103" s="106"/>
      <c r="X103"/>
    </row>
    <row r="104" spans="4:24" s="44" customFormat="1" ht="15.75" hidden="1" outlineLevel="1" thickBot="1" x14ac:dyDescent="0.3">
      <c r="D104" s="174" t="s">
        <v>86</v>
      </c>
      <c r="E104" s="34" t="s">
        <v>71</v>
      </c>
      <c r="F104" s="35" t="s">
        <v>87</v>
      </c>
      <c r="G104" s="66"/>
      <c r="H104" s="66"/>
      <c r="I104" s="66"/>
      <c r="J104" s="58"/>
      <c r="K104" s="58"/>
      <c r="L104" s="58"/>
      <c r="M104" s="58"/>
      <c r="N104" s="58"/>
      <c r="O104" s="58"/>
      <c r="P104" s="58"/>
      <c r="Q104" s="58"/>
      <c r="R104" s="58"/>
      <c r="S104" s="58"/>
      <c r="T104" s="58"/>
      <c r="U104"/>
      <c r="V104"/>
      <c r="W104" s="106"/>
      <c r="X104"/>
    </row>
    <row r="105" spans="4:24" s="44" customFormat="1" ht="15.75" hidden="1" outlineLevel="1" thickBot="1" x14ac:dyDescent="0.3">
      <c r="D105" s="175"/>
      <c r="E105" s="37" t="s">
        <v>73</v>
      </c>
      <c r="F105" s="38" t="s">
        <v>87</v>
      </c>
      <c r="G105" s="66"/>
      <c r="H105" s="66"/>
      <c r="I105" s="66"/>
      <c r="J105" s="58"/>
      <c r="K105" s="58"/>
      <c r="L105" s="58"/>
      <c r="M105" s="58"/>
      <c r="N105" s="58"/>
      <c r="O105" s="58"/>
      <c r="P105" s="58"/>
      <c r="Q105" s="58"/>
      <c r="R105" s="58"/>
      <c r="S105" s="58"/>
      <c r="T105" s="58"/>
      <c r="U105"/>
      <c r="V105"/>
      <c r="W105" s="106"/>
      <c r="X105"/>
    </row>
    <row r="106" spans="4:24" s="44" customFormat="1" ht="15.75" hidden="1" outlineLevel="1" thickBot="1" x14ac:dyDescent="0.3">
      <c r="D106" s="175"/>
      <c r="E106" s="37" t="s">
        <v>74</v>
      </c>
      <c r="F106" s="38" t="s">
        <v>87</v>
      </c>
      <c r="G106" s="66"/>
      <c r="H106" s="66"/>
      <c r="I106" s="66"/>
      <c r="J106" s="58"/>
      <c r="K106" s="58"/>
      <c r="L106" s="58"/>
      <c r="M106" s="58"/>
      <c r="N106" s="58"/>
      <c r="O106" s="58"/>
      <c r="P106" s="58"/>
      <c r="Q106" s="58"/>
      <c r="R106" s="58"/>
      <c r="S106" s="58"/>
      <c r="T106" s="58"/>
      <c r="U106"/>
      <c r="V106"/>
      <c r="W106" s="106"/>
      <c r="X106"/>
    </row>
    <row r="107" spans="4:24" s="44" customFormat="1" ht="15.75" hidden="1" outlineLevel="1" thickBot="1" x14ac:dyDescent="0.3">
      <c r="D107" s="176"/>
      <c r="E107" s="40" t="s">
        <v>75</v>
      </c>
      <c r="F107" s="41" t="s">
        <v>87</v>
      </c>
      <c r="G107" s="53"/>
      <c r="H107" s="53"/>
      <c r="I107" s="53"/>
      <c r="J107" s="54"/>
      <c r="K107" s="54"/>
      <c r="L107" s="54"/>
      <c r="M107" s="54"/>
      <c r="N107" s="54"/>
      <c r="O107" s="54"/>
      <c r="P107" s="54"/>
      <c r="Q107" s="54"/>
      <c r="R107" s="54"/>
      <c r="S107" s="54"/>
      <c r="T107" s="54"/>
      <c r="U107"/>
      <c r="V107"/>
      <c r="W107" s="106"/>
      <c r="X107"/>
    </row>
    <row r="108" spans="4:24" s="44" customFormat="1" ht="15.75" hidden="1" outlineLevel="1" thickBot="1" x14ac:dyDescent="0.3">
      <c r="D108" s="174" t="s">
        <v>88</v>
      </c>
      <c r="E108" s="34" t="s">
        <v>71</v>
      </c>
      <c r="F108" s="35" t="s">
        <v>89</v>
      </c>
      <c r="G108" s="70"/>
      <c r="H108" s="70"/>
      <c r="I108" s="70"/>
      <c r="J108" s="73"/>
      <c r="K108" s="73"/>
      <c r="L108" s="73"/>
      <c r="M108" s="73"/>
      <c r="N108" s="73"/>
      <c r="O108" s="73"/>
      <c r="P108" s="73"/>
      <c r="Q108" s="73"/>
      <c r="R108" s="73"/>
      <c r="S108" s="73"/>
      <c r="T108" s="73"/>
      <c r="U108"/>
      <c r="V108"/>
      <c r="W108" s="106"/>
      <c r="X108"/>
    </row>
    <row r="109" spans="4:24" s="44" customFormat="1" ht="15.75" hidden="1" outlineLevel="1" thickBot="1" x14ac:dyDescent="0.3">
      <c r="D109" s="175"/>
      <c r="E109" s="37" t="s">
        <v>73</v>
      </c>
      <c r="F109" s="38" t="s">
        <v>89</v>
      </c>
      <c r="G109" s="71"/>
      <c r="H109" s="71"/>
      <c r="I109" s="71"/>
      <c r="J109" s="58"/>
      <c r="K109" s="58"/>
      <c r="L109" s="58"/>
      <c r="M109" s="58"/>
      <c r="N109" s="58"/>
      <c r="O109" s="58"/>
      <c r="P109" s="58"/>
      <c r="Q109" s="58"/>
      <c r="R109" s="58"/>
      <c r="S109" s="58"/>
      <c r="T109" s="58"/>
      <c r="U109"/>
      <c r="V109"/>
      <c r="W109" s="106"/>
      <c r="X109"/>
    </row>
    <row r="110" spans="4:24" s="44" customFormat="1" ht="15.75" hidden="1" outlineLevel="1" thickBot="1" x14ac:dyDescent="0.3">
      <c r="D110" s="175"/>
      <c r="E110" s="37" t="s">
        <v>74</v>
      </c>
      <c r="F110" s="38" t="s">
        <v>89</v>
      </c>
      <c r="G110" s="71"/>
      <c r="H110" s="71"/>
      <c r="I110" s="71"/>
      <c r="J110" s="58"/>
      <c r="K110" s="58"/>
      <c r="L110" s="58"/>
      <c r="M110" s="58"/>
      <c r="N110" s="58"/>
      <c r="O110" s="58"/>
      <c r="P110" s="58"/>
      <c r="Q110" s="58"/>
      <c r="R110" s="58"/>
      <c r="S110" s="58"/>
      <c r="T110" s="58"/>
      <c r="U110"/>
      <c r="V110"/>
      <c r="W110" s="106"/>
      <c r="X110"/>
    </row>
    <row r="111" spans="4:24" s="44" customFormat="1" ht="15.75" hidden="1" outlineLevel="1" thickBot="1" x14ac:dyDescent="0.3">
      <c r="D111" s="176"/>
      <c r="E111" s="40" t="s">
        <v>75</v>
      </c>
      <c r="F111" s="41" t="s">
        <v>89</v>
      </c>
      <c r="G111" s="60"/>
      <c r="H111" s="60"/>
      <c r="I111" s="60"/>
      <c r="J111" s="61"/>
      <c r="K111" s="61"/>
      <c r="L111" s="61"/>
      <c r="M111" s="61"/>
      <c r="N111" s="61"/>
      <c r="O111" s="61"/>
      <c r="P111" s="61"/>
      <c r="Q111" s="61"/>
      <c r="R111" s="61"/>
      <c r="S111" s="61"/>
      <c r="T111" s="61"/>
      <c r="U111"/>
      <c r="V111"/>
      <c r="W111" s="106"/>
      <c r="X111"/>
    </row>
    <row r="112" spans="4:24" s="44" customFormat="1" ht="15.75" hidden="1" outlineLevel="1" thickBot="1" x14ac:dyDescent="0.3">
      <c r="D112" s="174" t="s">
        <v>90</v>
      </c>
      <c r="E112" s="34" t="s">
        <v>71</v>
      </c>
      <c r="F112" s="35" t="s">
        <v>37</v>
      </c>
      <c r="G112" s="72"/>
      <c r="H112" s="72"/>
      <c r="I112" s="72"/>
      <c r="J112" s="73"/>
      <c r="K112" s="73"/>
      <c r="L112" s="73"/>
      <c r="M112" s="73"/>
      <c r="N112" s="73"/>
      <c r="O112" s="73"/>
      <c r="P112" s="73"/>
      <c r="Q112" s="73"/>
      <c r="R112" s="73"/>
      <c r="S112" s="73"/>
      <c r="T112" s="73"/>
      <c r="U112"/>
      <c r="V112"/>
      <c r="W112" s="106"/>
      <c r="X112"/>
    </row>
    <row r="113" spans="4:24" s="44" customFormat="1" ht="15.75" hidden="1" outlineLevel="1" thickBot="1" x14ac:dyDescent="0.3">
      <c r="D113" s="175"/>
      <c r="E113" s="37" t="s">
        <v>73</v>
      </c>
      <c r="F113" s="38" t="s">
        <v>37</v>
      </c>
      <c r="G113" s="74"/>
      <c r="H113" s="74"/>
      <c r="I113" s="74"/>
      <c r="J113" s="58"/>
      <c r="K113" s="58"/>
      <c r="L113" s="58"/>
      <c r="M113" s="58"/>
      <c r="N113" s="58"/>
      <c r="O113" s="58"/>
      <c r="P113" s="58"/>
      <c r="Q113" s="58"/>
      <c r="R113" s="58"/>
      <c r="S113" s="58"/>
      <c r="T113" s="58"/>
      <c r="U113"/>
      <c r="V113"/>
      <c r="W113" s="106"/>
      <c r="X113"/>
    </row>
    <row r="114" spans="4:24" s="44" customFormat="1" ht="15.75" hidden="1" outlineLevel="1" thickBot="1" x14ac:dyDescent="0.3">
      <c r="D114" s="175"/>
      <c r="E114" s="37" t="s">
        <v>74</v>
      </c>
      <c r="F114" s="38" t="s">
        <v>37</v>
      </c>
      <c r="G114" s="74"/>
      <c r="H114" s="74"/>
      <c r="I114" s="74"/>
      <c r="J114" s="58"/>
      <c r="K114" s="58"/>
      <c r="L114" s="58"/>
      <c r="M114" s="58"/>
      <c r="N114" s="58"/>
      <c r="O114" s="58"/>
      <c r="P114" s="58"/>
      <c r="Q114" s="58"/>
      <c r="R114" s="58"/>
      <c r="S114" s="58"/>
      <c r="T114" s="58"/>
      <c r="U114"/>
      <c r="V114"/>
      <c r="W114" s="106"/>
      <c r="X114"/>
    </row>
    <row r="115" spans="4:24" s="44" customFormat="1" ht="15.75" hidden="1" outlineLevel="1" thickBot="1" x14ac:dyDescent="0.3">
      <c r="D115" s="176"/>
      <c r="E115" s="40" t="s">
        <v>75</v>
      </c>
      <c r="F115" s="41" t="s">
        <v>37</v>
      </c>
      <c r="G115" s="75"/>
      <c r="H115" s="75"/>
      <c r="I115" s="75"/>
      <c r="J115" s="61"/>
      <c r="K115" s="61"/>
      <c r="L115" s="61"/>
      <c r="M115" s="61"/>
      <c r="N115" s="61"/>
      <c r="O115" s="61"/>
      <c r="P115" s="61"/>
      <c r="Q115" s="61"/>
      <c r="R115" s="61"/>
      <c r="S115" s="61"/>
      <c r="T115" s="61"/>
      <c r="U115"/>
      <c r="V115"/>
      <c r="W115" s="106"/>
      <c r="X115"/>
    </row>
    <row r="116" spans="4:24" s="44" customFormat="1" ht="15.75" hidden="1" outlineLevel="1" thickBot="1" x14ac:dyDescent="0.3">
      <c r="D116" s="177" t="s">
        <v>91</v>
      </c>
      <c r="E116" s="34" t="s">
        <v>71</v>
      </c>
      <c r="F116" s="35" t="s">
        <v>37</v>
      </c>
      <c r="G116" s="76"/>
      <c r="H116" s="76"/>
      <c r="I116" s="76"/>
      <c r="J116" s="77"/>
      <c r="K116" s="77"/>
      <c r="L116" s="77"/>
      <c r="M116" s="77"/>
      <c r="N116" s="77"/>
      <c r="O116" s="77"/>
      <c r="P116" s="77"/>
      <c r="Q116" s="77"/>
      <c r="R116" s="77"/>
      <c r="S116" s="77"/>
      <c r="T116" s="77"/>
      <c r="U116"/>
      <c r="V116"/>
      <c r="W116" s="106"/>
      <c r="X116"/>
    </row>
    <row r="117" spans="4:24" s="44" customFormat="1" ht="15.75" hidden="1" outlineLevel="1" thickBot="1" x14ac:dyDescent="0.3">
      <c r="D117" s="178"/>
      <c r="E117" s="37" t="s">
        <v>73</v>
      </c>
      <c r="F117" s="38" t="s">
        <v>37</v>
      </c>
      <c r="G117" s="66"/>
      <c r="H117" s="66"/>
      <c r="I117" s="66"/>
      <c r="J117" s="58"/>
      <c r="K117" s="58"/>
      <c r="L117" s="58"/>
      <c r="M117" s="58"/>
      <c r="N117" s="58"/>
      <c r="O117" s="58"/>
      <c r="P117" s="58"/>
      <c r="Q117" s="58"/>
      <c r="R117" s="58"/>
      <c r="S117" s="58"/>
      <c r="T117" s="58"/>
      <c r="U117"/>
      <c r="V117"/>
      <c r="W117" s="106"/>
      <c r="X117"/>
    </row>
    <row r="118" spans="4:24" s="44" customFormat="1" ht="15.75" hidden="1" outlineLevel="1" thickBot="1" x14ac:dyDescent="0.3">
      <c r="D118" s="178"/>
      <c r="E118" s="37" t="s">
        <v>74</v>
      </c>
      <c r="F118" s="38" t="s">
        <v>37</v>
      </c>
      <c r="G118" s="66"/>
      <c r="H118" s="66"/>
      <c r="I118" s="66"/>
      <c r="J118" s="58"/>
      <c r="K118" s="58"/>
      <c r="L118" s="58"/>
      <c r="M118" s="58"/>
      <c r="N118" s="58"/>
      <c r="O118" s="58"/>
      <c r="P118" s="58"/>
      <c r="Q118" s="58"/>
      <c r="R118" s="58"/>
      <c r="S118" s="58"/>
      <c r="T118" s="58"/>
      <c r="U118"/>
      <c r="V118"/>
      <c r="W118" s="106"/>
      <c r="X118"/>
    </row>
    <row r="119" spans="4:24" s="44" customFormat="1" ht="15.75" hidden="1" outlineLevel="1" thickBot="1" x14ac:dyDescent="0.3">
      <c r="D119" s="179"/>
      <c r="E119" s="40" t="s">
        <v>75</v>
      </c>
      <c r="F119" s="41" t="s">
        <v>37</v>
      </c>
      <c r="G119" s="66"/>
      <c r="H119" s="66"/>
      <c r="I119" s="66"/>
      <c r="J119" s="58"/>
      <c r="K119" s="58"/>
      <c r="L119" s="58"/>
      <c r="M119" s="58"/>
      <c r="N119" s="58"/>
      <c r="O119" s="58"/>
      <c r="P119" s="58"/>
      <c r="Q119" s="58"/>
      <c r="R119" s="58"/>
      <c r="S119" s="58"/>
      <c r="T119" s="58"/>
      <c r="U119"/>
      <c r="V119"/>
      <c r="W119" s="106"/>
      <c r="X119"/>
    </row>
    <row r="120" spans="4:24" s="44" customFormat="1" ht="45.75" outlineLevel="1" thickBot="1" x14ac:dyDescent="0.3">
      <c r="D120" s="127" t="s">
        <v>92</v>
      </c>
      <c r="E120" s="128"/>
      <c r="F120" s="129" t="s">
        <v>37</v>
      </c>
      <c r="G120" s="124"/>
      <c r="H120" s="124"/>
      <c r="I120" s="124"/>
      <c r="J120" s="125"/>
      <c r="K120" s="125"/>
      <c r="L120" s="125"/>
      <c r="M120" s="125"/>
      <c r="N120" s="125"/>
      <c r="O120" s="125"/>
      <c r="P120" s="126"/>
      <c r="Q120" s="126"/>
      <c r="R120" s="126"/>
      <c r="S120" s="126"/>
      <c r="T120" s="126"/>
      <c r="U120"/>
      <c r="V120"/>
      <c r="W120" s="106"/>
      <c r="X120"/>
    </row>
    <row r="121" spans="4:24" s="44" customFormat="1" ht="15.75" thickBot="1" x14ac:dyDescent="0.3">
      <c r="E121" s="68" t="s">
        <v>93</v>
      </c>
      <c r="F121" s="45"/>
      <c r="G121" s="69">
        <f t="shared" ref="G121" si="32">+((G116-G112)*G108+(G117-G113)*G109+(G118-G114)*G110+(G119-G115)*G111)/100</f>
        <v>0</v>
      </c>
      <c r="H121" s="69">
        <f>+((H116-H112)*H108+(H117-H113)*H109+(H118-H114)*H110+(H119-H115)*H111)/100</f>
        <v>0</v>
      </c>
      <c r="I121" s="69">
        <f t="shared" ref="I121" si="33">+((I116-I112)*I108+(I117-I113)*I109+(I118-I114)*I110+(I119-I115)*I111)/100</f>
        <v>0</v>
      </c>
      <c r="J121" s="69">
        <f t="shared" ref="J121" si="34">+((J116-J112)*J108+(J117-J113)*J109+(J118-J114)*J110+(J119-J115)*J111)/100</f>
        <v>0</v>
      </c>
      <c r="K121" s="69">
        <f t="shared" ref="K121" si="35">+((K116-K112)*K108+(K117-K113)*K109+(K118-K114)*K110+(K119-K115)*K111)/100</f>
        <v>0</v>
      </c>
      <c r="L121" s="69">
        <f t="shared" ref="L121" si="36">+((L116-L112)*L108+(L117-L113)*L109+(L118-L114)*L110+(L119-L115)*L111)/100</f>
        <v>0</v>
      </c>
      <c r="M121" s="69">
        <f t="shared" ref="M121" si="37">+((M116-M112)*M108+(M117-M113)*M109+(M118-M114)*M110+(M119-M115)*M111)/100</f>
        <v>0</v>
      </c>
      <c r="N121" s="69">
        <f t="shared" ref="N121" si="38">+((N116-N112)*N108+(N117-N113)*N109+(N118-N114)*N110+(N119-N115)*N111)/100</f>
        <v>0</v>
      </c>
      <c r="O121" s="69">
        <f t="shared" ref="O121" si="39">+((O116-O112)*O108+(O117-O113)*O109+(O118-O114)*O110+(O119-O115)*O111)/100</f>
        <v>0</v>
      </c>
      <c r="P121" s="69">
        <f>+((P116-P112)*P108+(P117-P113)*P109+(P118-P114)*P110+(P119-P115)*P111)/100</f>
        <v>0</v>
      </c>
      <c r="Q121" s="69">
        <f>+((Q$16-Q$10)*Q108+(Q$17-Q$11)*Q109+(Q$18-Q$12)*Q110+(Q$19-Q$13)*Q111)/100</f>
        <v>0</v>
      </c>
      <c r="R121" s="69">
        <f>+((R$16-R$10)*R108+(R$17-R$11)*R109+(R$18-R$12)*R110+(R$19-R$13)*R111)/100</f>
        <v>0</v>
      </c>
      <c r="S121" s="69">
        <f t="shared" ref="S121:T121" si="40">+((S$16-S$10)*S108+(S$17-S$11)*S109+(S$18-S$12)*S110+(S$19-S$13)*S111)/100</f>
        <v>0</v>
      </c>
      <c r="T121" s="69">
        <f t="shared" si="40"/>
        <v>0</v>
      </c>
      <c r="U121"/>
      <c r="V121"/>
      <c r="W121" s="106"/>
      <c r="X121"/>
    </row>
    <row r="122" spans="4:24" s="44" customFormat="1" x14ac:dyDescent="0.25">
      <c r="E122" s="68"/>
      <c r="F122" s="68"/>
      <c r="G122" s="45"/>
      <c r="H122" s="45"/>
      <c r="I122" s="45"/>
      <c r="J122" s="45"/>
      <c r="K122" s="45"/>
      <c r="L122" s="45"/>
      <c r="M122" s="45"/>
      <c r="N122" s="45"/>
      <c r="O122" s="45"/>
      <c r="P122" s="45"/>
      <c r="Q122" s="45"/>
      <c r="R122" s="45"/>
      <c r="S122" s="45"/>
      <c r="T122" s="45"/>
      <c r="U122"/>
      <c r="V122"/>
      <c r="W122" s="106"/>
      <c r="X122"/>
    </row>
    <row r="123" spans="4:24" s="44" customFormat="1" x14ac:dyDescent="0.25">
      <c r="D123" s="48" t="s">
        <v>98</v>
      </c>
      <c r="E123" s="49"/>
      <c r="G123" s="50"/>
      <c r="H123" s="50"/>
      <c r="I123" s="50"/>
      <c r="J123" s="50"/>
      <c r="K123" s="50"/>
      <c r="L123" s="50"/>
      <c r="M123" s="50"/>
      <c r="N123" s="50"/>
      <c r="O123" s="50"/>
      <c r="P123" s="50"/>
      <c r="Q123" s="50"/>
      <c r="R123" s="50"/>
      <c r="S123" s="50"/>
      <c r="T123" s="50"/>
      <c r="U123"/>
      <c r="V123"/>
      <c r="W123" s="106"/>
      <c r="X123"/>
    </row>
    <row r="124" spans="4:24" s="44" customFormat="1" ht="15.75" hidden="1" outlineLevel="1" thickBot="1" x14ac:dyDescent="0.3">
      <c r="D124" s="174" t="s">
        <v>86</v>
      </c>
      <c r="E124" s="34" t="s">
        <v>71</v>
      </c>
      <c r="F124" s="35" t="s">
        <v>87</v>
      </c>
      <c r="G124" s="66"/>
      <c r="H124" s="66"/>
      <c r="I124" s="66"/>
      <c r="J124" s="58"/>
      <c r="K124" s="58"/>
      <c r="L124" s="58"/>
      <c r="M124" s="58"/>
      <c r="N124" s="58"/>
      <c r="O124" s="58"/>
      <c r="P124" s="58"/>
      <c r="Q124" s="58"/>
      <c r="R124" s="58"/>
      <c r="S124" s="58"/>
      <c r="T124" s="58"/>
      <c r="U124"/>
      <c r="V124"/>
      <c r="W124" s="106"/>
      <c r="X124"/>
    </row>
    <row r="125" spans="4:24" s="44" customFormat="1" ht="15.75" hidden="1" outlineLevel="1" thickBot="1" x14ac:dyDescent="0.3">
      <c r="D125" s="175"/>
      <c r="E125" s="37" t="s">
        <v>73</v>
      </c>
      <c r="F125" s="38" t="s">
        <v>87</v>
      </c>
      <c r="G125" s="66"/>
      <c r="H125" s="66"/>
      <c r="I125" s="66"/>
      <c r="J125" s="58"/>
      <c r="K125" s="58"/>
      <c r="L125" s="58"/>
      <c r="M125" s="58"/>
      <c r="N125" s="58"/>
      <c r="O125" s="58"/>
      <c r="P125" s="58"/>
      <c r="Q125" s="58"/>
      <c r="R125" s="58"/>
      <c r="S125" s="58"/>
      <c r="T125" s="58"/>
      <c r="U125"/>
      <c r="V125"/>
      <c r="W125" s="106"/>
      <c r="X125"/>
    </row>
    <row r="126" spans="4:24" s="44" customFormat="1" ht="15.75" hidden="1" outlineLevel="1" thickBot="1" x14ac:dyDescent="0.3">
      <c r="D126" s="175"/>
      <c r="E126" s="37" t="s">
        <v>74</v>
      </c>
      <c r="F126" s="38" t="s">
        <v>87</v>
      </c>
      <c r="G126" s="66"/>
      <c r="H126" s="66"/>
      <c r="I126" s="66"/>
      <c r="J126" s="58"/>
      <c r="K126" s="58"/>
      <c r="L126" s="58"/>
      <c r="M126" s="58"/>
      <c r="N126" s="58"/>
      <c r="O126" s="58"/>
      <c r="P126" s="58"/>
      <c r="Q126" s="58"/>
      <c r="R126" s="58"/>
      <c r="S126" s="58"/>
      <c r="T126" s="58"/>
      <c r="U126"/>
      <c r="V126"/>
      <c r="W126" s="106"/>
      <c r="X126"/>
    </row>
    <row r="127" spans="4:24" s="44" customFormat="1" ht="15.75" hidden="1" outlineLevel="1" thickBot="1" x14ac:dyDescent="0.3">
      <c r="D127" s="176"/>
      <c r="E127" s="40" t="s">
        <v>75</v>
      </c>
      <c r="F127" s="41" t="s">
        <v>87</v>
      </c>
      <c r="G127" s="53"/>
      <c r="H127" s="53"/>
      <c r="I127" s="53"/>
      <c r="J127" s="54"/>
      <c r="K127" s="54"/>
      <c r="L127" s="54"/>
      <c r="M127" s="54"/>
      <c r="N127" s="54"/>
      <c r="O127" s="54"/>
      <c r="P127" s="54"/>
      <c r="Q127" s="54"/>
      <c r="R127" s="54"/>
      <c r="S127" s="54"/>
      <c r="T127" s="54"/>
      <c r="U127"/>
      <c r="V127"/>
      <c r="W127" s="106"/>
      <c r="X127"/>
    </row>
    <row r="128" spans="4:24" s="44" customFormat="1" ht="15.75" hidden="1" outlineLevel="1" thickBot="1" x14ac:dyDescent="0.3">
      <c r="D128" s="174" t="s">
        <v>88</v>
      </c>
      <c r="E128" s="34" t="s">
        <v>71</v>
      </c>
      <c r="F128" s="35" t="s">
        <v>89</v>
      </c>
      <c r="G128" s="70"/>
      <c r="H128" s="70"/>
      <c r="I128" s="70"/>
      <c r="J128" s="73"/>
      <c r="K128" s="73"/>
      <c r="L128" s="73"/>
      <c r="M128" s="73"/>
      <c r="N128" s="73"/>
      <c r="O128" s="73"/>
      <c r="P128" s="73"/>
      <c r="Q128" s="73"/>
      <c r="R128" s="73"/>
      <c r="S128" s="73"/>
      <c r="T128" s="73"/>
      <c r="U128"/>
      <c r="V128"/>
      <c r="W128" s="106"/>
      <c r="X128"/>
    </row>
    <row r="129" spans="4:24" s="44" customFormat="1" ht="15.75" hidden="1" outlineLevel="1" thickBot="1" x14ac:dyDescent="0.3">
      <c r="D129" s="175"/>
      <c r="E129" s="37" t="s">
        <v>73</v>
      </c>
      <c r="F129" s="38" t="s">
        <v>89</v>
      </c>
      <c r="G129" s="71"/>
      <c r="H129" s="71"/>
      <c r="I129" s="71"/>
      <c r="J129" s="58"/>
      <c r="K129" s="58"/>
      <c r="L129" s="58"/>
      <c r="M129" s="58"/>
      <c r="N129" s="58"/>
      <c r="O129" s="58"/>
      <c r="P129" s="58"/>
      <c r="Q129" s="58"/>
      <c r="R129" s="58"/>
      <c r="S129" s="58"/>
      <c r="T129" s="58"/>
      <c r="U129"/>
      <c r="V129"/>
      <c r="W129" s="106"/>
      <c r="X129"/>
    </row>
    <row r="130" spans="4:24" s="44" customFormat="1" ht="15.75" hidden="1" outlineLevel="1" thickBot="1" x14ac:dyDescent="0.3">
      <c r="D130" s="175"/>
      <c r="E130" s="37" t="s">
        <v>74</v>
      </c>
      <c r="F130" s="38" t="s">
        <v>89</v>
      </c>
      <c r="G130" s="71"/>
      <c r="H130" s="71"/>
      <c r="I130" s="71"/>
      <c r="J130" s="58"/>
      <c r="K130" s="58"/>
      <c r="L130" s="58"/>
      <c r="M130" s="58"/>
      <c r="N130" s="58"/>
      <c r="O130" s="58"/>
      <c r="P130" s="58"/>
      <c r="Q130" s="58"/>
      <c r="R130" s="58"/>
      <c r="S130" s="58"/>
      <c r="T130" s="58"/>
      <c r="U130"/>
      <c r="V130"/>
      <c r="W130" s="106"/>
      <c r="X130"/>
    </row>
    <row r="131" spans="4:24" s="44" customFormat="1" ht="15.75" hidden="1" outlineLevel="1" thickBot="1" x14ac:dyDescent="0.3">
      <c r="D131" s="176"/>
      <c r="E131" s="40" t="s">
        <v>75</v>
      </c>
      <c r="F131" s="41" t="s">
        <v>89</v>
      </c>
      <c r="G131" s="60"/>
      <c r="H131" s="60"/>
      <c r="I131" s="60"/>
      <c r="J131" s="61"/>
      <c r="K131" s="61"/>
      <c r="L131" s="61"/>
      <c r="M131" s="61"/>
      <c r="N131" s="61"/>
      <c r="O131" s="61"/>
      <c r="P131" s="61"/>
      <c r="Q131" s="61"/>
      <c r="R131" s="61"/>
      <c r="S131" s="61"/>
      <c r="T131" s="61"/>
      <c r="U131"/>
      <c r="V131"/>
      <c r="W131" s="106"/>
      <c r="X131"/>
    </row>
    <row r="132" spans="4:24" s="44" customFormat="1" ht="15.75" hidden="1" outlineLevel="1" thickBot="1" x14ac:dyDescent="0.3">
      <c r="D132" s="174" t="s">
        <v>90</v>
      </c>
      <c r="E132" s="34" t="s">
        <v>71</v>
      </c>
      <c r="F132" s="35" t="s">
        <v>37</v>
      </c>
      <c r="G132" s="72"/>
      <c r="H132" s="72"/>
      <c r="I132" s="72"/>
      <c r="J132" s="73"/>
      <c r="K132" s="73"/>
      <c r="L132" s="73"/>
      <c r="M132" s="73"/>
      <c r="N132" s="73"/>
      <c r="O132" s="73"/>
      <c r="P132" s="73"/>
      <c r="Q132" s="73"/>
      <c r="R132" s="73"/>
      <c r="S132" s="73"/>
      <c r="T132" s="73"/>
      <c r="U132"/>
      <c r="V132"/>
      <c r="W132" s="106"/>
      <c r="X132"/>
    </row>
    <row r="133" spans="4:24" s="44" customFormat="1" ht="15.75" hidden="1" outlineLevel="1" thickBot="1" x14ac:dyDescent="0.3">
      <c r="D133" s="175"/>
      <c r="E133" s="37" t="s">
        <v>73</v>
      </c>
      <c r="F133" s="38" t="s">
        <v>37</v>
      </c>
      <c r="G133" s="74"/>
      <c r="H133" s="74"/>
      <c r="I133" s="74"/>
      <c r="J133" s="58"/>
      <c r="K133" s="58"/>
      <c r="L133" s="58"/>
      <c r="M133" s="58"/>
      <c r="N133" s="58"/>
      <c r="O133" s="58"/>
      <c r="P133" s="58"/>
      <c r="Q133" s="58"/>
      <c r="R133" s="58"/>
      <c r="S133" s="58"/>
      <c r="T133" s="58"/>
      <c r="U133"/>
      <c r="V133"/>
      <c r="W133" s="106"/>
      <c r="X133"/>
    </row>
    <row r="134" spans="4:24" s="44" customFormat="1" ht="15.75" hidden="1" outlineLevel="1" thickBot="1" x14ac:dyDescent="0.3">
      <c r="D134" s="175"/>
      <c r="E134" s="37" t="s">
        <v>74</v>
      </c>
      <c r="F134" s="38" t="s">
        <v>37</v>
      </c>
      <c r="G134" s="74"/>
      <c r="H134" s="74"/>
      <c r="I134" s="74"/>
      <c r="J134" s="58"/>
      <c r="K134" s="58"/>
      <c r="L134" s="58"/>
      <c r="M134" s="58"/>
      <c r="N134" s="58"/>
      <c r="O134" s="58"/>
      <c r="P134" s="58"/>
      <c r="Q134" s="58"/>
      <c r="R134" s="58"/>
      <c r="S134" s="58"/>
      <c r="T134" s="58"/>
      <c r="U134"/>
      <c r="V134"/>
      <c r="W134" s="106"/>
      <c r="X134"/>
    </row>
    <row r="135" spans="4:24" s="44" customFormat="1" ht="15.75" hidden="1" outlineLevel="1" thickBot="1" x14ac:dyDescent="0.3">
      <c r="D135" s="176"/>
      <c r="E135" s="40" t="s">
        <v>75</v>
      </c>
      <c r="F135" s="41" t="s">
        <v>37</v>
      </c>
      <c r="G135" s="75"/>
      <c r="H135" s="75"/>
      <c r="I135" s="75"/>
      <c r="J135" s="61"/>
      <c r="K135" s="61"/>
      <c r="L135" s="61"/>
      <c r="M135" s="61"/>
      <c r="N135" s="61"/>
      <c r="O135" s="61"/>
      <c r="P135" s="61"/>
      <c r="Q135" s="61"/>
      <c r="R135" s="61"/>
      <c r="S135" s="61"/>
      <c r="T135" s="61"/>
      <c r="U135"/>
      <c r="V135"/>
      <c r="W135" s="106"/>
      <c r="X135"/>
    </row>
    <row r="136" spans="4:24" s="44" customFormat="1" ht="15.75" hidden="1" outlineLevel="1" thickBot="1" x14ac:dyDescent="0.3">
      <c r="D136" s="177" t="s">
        <v>91</v>
      </c>
      <c r="E136" s="34" t="s">
        <v>71</v>
      </c>
      <c r="F136" s="35" t="s">
        <v>37</v>
      </c>
      <c r="G136" s="76"/>
      <c r="H136" s="76"/>
      <c r="I136" s="76"/>
      <c r="J136" s="77"/>
      <c r="K136" s="77"/>
      <c r="L136" s="77"/>
      <c r="M136" s="77"/>
      <c r="N136" s="77"/>
      <c r="O136" s="77"/>
      <c r="P136" s="77"/>
      <c r="Q136" s="77"/>
      <c r="R136" s="77"/>
      <c r="S136" s="77"/>
      <c r="T136" s="77"/>
      <c r="U136"/>
      <c r="V136"/>
      <c r="W136" s="106"/>
      <c r="X136"/>
    </row>
    <row r="137" spans="4:24" s="44" customFormat="1" ht="15.75" hidden="1" outlineLevel="1" thickBot="1" x14ac:dyDescent="0.3">
      <c r="D137" s="178"/>
      <c r="E137" s="37" t="s">
        <v>73</v>
      </c>
      <c r="F137" s="38" t="s">
        <v>37</v>
      </c>
      <c r="G137" s="66"/>
      <c r="H137" s="66"/>
      <c r="I137" s="66"/>
      <c r="J137" s="58"/>
      <c r="K137" s="58"/>
      <c r="L137" s="58"/>
      <c r="M137" s="58"/>
      <c r="N137" s="58"/>
      <c r="O137" s="58"/>
      <c r="P137" s="58"/>
      <c r="Q137" s="58"/>
      <c r="R137" s="58"/>
      <c r="S137" s="58"/>
      <c r="T137" s="58"/>
      <c r="U137"/>
      <c r="V137"/>
      <c r="W137" s="106"/>
      <c r="X137"/>
    </row>
    <row r="138" spans="4:24" s="44" customFormat="1" ht="15.75" hidden="1" outlineLevel="1" thickBot="1" x14ac:dyDescent="0.3">
      <c r="D138" s="178"/>
      <c r="E138" s="37" t="s">
        <v>74</v>
      </c>
      <c r="F138" s="38" t="s">
        <v>37</v>
      </c>
      <c r="G138" s="66"/>
      <c r="H138" s="66"/>
      <c r="I138" s="66"/>
      <c r="J138" s="58"/>
      <c r="K138" s="58"/>
      <c r="L138" s="58"/>
      <c r="M138" s="58"/>
      <c r="N138" s="58"/>
      <c r="O138" s="58"/>
      <c r="P138" s="58"/>
      <c r="Q138" s="58"/>
      <c r="R138" s="58"/>
      <c r="S138" s="58"/>
      <c r="T138" s="58"/>
      <c r="U138"/>
      <c r="V138"/>
      <c r="W138" s="106"/>
      <c r="X138"/>
    </row>
    <row r="139" spans="4:24" s="44" customFormat="1" ht="15.75" hidden="1" outlineLevel="1" thickBot="1" x14ac:dyDescent="0.3">
      <c r="D139" s="179"/>
      <c r="E139" s="40" t="s">
        <v>75</v>
      </c>
      <c r="F139" s="41" t="s">
        <v>37</v>
      </c>
      <c r="G139" s="66"/>
      <c r="H139" s="66"/>
      <c r="I139" s="66"/>
      <c r="J139" s="58"/>
      <c r="K139" s="58"/>
      <c r="L139" s="58"/>
      <c r="M139" s="58"/>
      <c r="N139" s="58"/>
      <c r="O139" s="58"/>
      <c r="P139" s="58"/>
      <c r="Q139" s="58"/>
      <c r="R139" s="58"/>
      <c r="S139" s="58"/>
      <c r="T139" s="58"/>
      <c r="U139"/>
      <c r="V139"/>
      <c r="W139" s="106"/>
      <c r="X139"/>
    </row>
    <row r="140" spans="4:24" s="44" customFormat="1" ht="45.75" outlineLevel="1" thickBot="1" x14ac:dyDescent="0.3">
      <c r="D140" s="127" t="s">
        <v>92</v>
      </c>
      <c r="E140" s="128"/>
      <c r="F140" s="129" t="s">
        <v>37</v>
      </c>
      <c r="G140" s="124"/>
      <c r="H140" s="124"/>
      <c r="I140" s="124"/>
      <c r="J140" s="125"/>
      <c r="K140" s="125"/>
      <c r="L140" s="125"/>
      <c r="M140" s="125"/>
      <c r="N140" s="125"/>
      <c r="O140" s="125"/>
      <c r="P140" s="126"/>
      <c r="Q140" s="126"/>
      <c r="R140" s="126"/>
      <c r="S140" s="126"/>
      <c r="T140" s="126"/>
      <c r="U140"/>
      <c r="V140"/>
      <c r="W140" s="106"/>
      <c r="X140"/>
    </row>
    <row r="141" spans="4:24" s="44" customFormat="1" ht="15.75" thickBot="1" x14ac:dyDescent="0.3">
      <c r="E141" s="68" t="s">
        <v>93</v>
      </c>
      <c r="F141" s="45"/>
      <c r="G141" s="69">
        <f t="shared" ref="G141" si="41">+((G136-G132)*G128+(G137-G133)*G129+(G138-G134)*G130+(G139-G135)*G131)/100</f>
        <v>0</v>
      </c>
      <c r="H141" s="69">
        <f>+((H136-H132)*H128+(H137-H133)*H129+(H138-H134)*H130+(H139-H135)*H131)/100</f>
        <v>0</v>
      </c>
      <c r="I141" s="69">
        <f t="shared" ref="I141" si="42">+((I136-I132)*I128+(I137-I133)*I129+(I138-I134)*I130+(I139-I135)*I131)/100</f>
        <v>0</v>
      </c>
      <c r="J141" s="69">
        <f t="shared" ref="J141" si="43">+((J136-J132)*J128+(J137-J133)*J129+(J138-J134)*J130+(J139-J135)*J131)/100</f>
        <v>0</v>
      </c>
      <c r="K141" s="69">
        <f t="shared" ref="K141" si="44">+((K136-K132)*K128+(K137-K133)*K129+(K138-K134)*K130+(K139-K135)*K131)/100</f>
        <v>0</v>
      </c>
      <c r="L141" s="69">
        <f t="shared" ref="L141" si="45">+((L136-L132)*L128+(L137-L133)*L129+(L138-L134)*L130+(L139-L135)*L131)/100</f>
        <v>0</v>
      </c>
      <c r="M141" s="69">
        <f t="shared" ref="M141" si="46">+((M136-M132)*M128+(M137-M133)*M129+(M138-M134)*M130+(M139-M135)*M131)/100</f>
        <v>0</v>
      </c>
      <c r="N141" s="69">
        <f t="shared" ref="N141" si="47">+((N136-N132)*N128+(N137-N133)*N129+(N138-N134)*N130+(N139-N135)*N131)/100</f>
        <v>0</v>
      </c>
      <c r="O141" s="69">
        <f t="shared" ref="O141" si="48">+((O136-O132)*O128+(O137-O133)*O129+(O138-O134)*O130+(O139-O135)*O131)/100</f>
        <v>0</v>
      </c>
      <c r="P141" s="69">
        <f>+((P136-P132)*P128+(P137-P133)*P129+(P138-P134)*P130+(P139-P135)*P131)/100</f>
        <v>0</v>
      </c>
      <c r="Q141" s="69">
        <f>+((Q$16-Q$10)*Q128+(Q$17-Q$11)*Q129+(Q$18-Q$12)*Q130+(Q$19-Q$13)*Q131)/100</f>
        <v>0</v>
      </c>
      <c r="R141" s="69">
        <f>+((R$16-R$10)*R128+(R$17-R$11)*R129+(R$18-R$12)*R130+(R$19-R$13)*R131)/100</f>
        <v>0</v>
      </c>
      <c r="S141" s="69">
        <f t="shared" ref="S141:T141" si="49">+((S$16-S$10)*S128+(S$17-S$11)*S129+(S$18-S$12)*S130+(S$19-S$13)*S131)/100</f>
        <v>0</v>
      </c>
      <c r="T141" s="69">
        <f t="shared" si="49"/>
        <v>0</v>
      </c>
      <c r="U141"/>
      <c r="V141"/>
      <c r="W141" s="106"/>
      <c r="X141"/>
    </row>
    <row r="142" spans="4:24" s="44" customFormat="1" x14ac:dyDescent="0.25">
      <c r="E142" s="68"/>
      <c r="F142" s="68"/>
      <c r="G142" s="45"/>
      <c r="H142" s="45"/>
      <c r="I142" s="45"/>
      <c r="J142" s="45"/>
      <c r="K142" s="45"/>
      <c r="L142" s="45"/>
      <c r="M142" s="45"/>
      <c r="N142" s="45"/>
      <c r="O142" s="45"/>
      <c r="P142" s="45"/>
      <c r="Q142" s="45"/>
      <c r="R142" s="45"/>
      <c r="S142" s="45"/>
      <c r="T142" s="45"/>
      <c r="U142"/>
      <c r="V142"/>
      <c r="W142" s="106"/>
      <c r="X142"/>
    </row>
    <row r="143" spans="4:24" s="44" customFormat="1" x14ac:dyDescent="0.25">
      <c r="D143" s="48" t="s">
        <v>99</v>
      </c>
      <c r="E143" s="49"/>
      <c r="G143" s="50"/>
      <c r="H143" s="50"/>
      <c r="I143" s="50"/>
      <c r="J143" s="50"/>
      <c r="K143" s="50"/>
      <c r="L143" s="50"/>
      <c r="M143" s="50"/>
      <c r="N143" s="50"/>
      <c r="O143" s="50"/>
      <c r="P143" s="50"/>
      <c r="Q143" s="50"/>
      <c r="R143" s="50"/>
      <c r="S143" s="50"/>
      <c r="T143" s="50"/>
      <c r="U143"/>
      <c r="V143"/>
      <c r="W143" s="106"/>
      <c r="X143"/>
    </row>
    <row r="144" spans="4:24" s="44" customFormat="1" ht="15.75" hidden="1" outlineLevel="1" thickBot="1" x14ac:dyDescent="0.3">
      <c r="D144" s="174" t="s">
        <v>86</v>
      </c>
      <c r="E144" s="34" t="s">
        <v>71</v>
      </c>
      <c r="F144" s="35" t="s">
        <v>87</v>
      </c>
      <c r="G144" s="66"/>
      <c r="H144" s="66"/>
      <c r="I144" s="66"/>
      <c r="J144" s="58"/>
      <c r="K144" s="58"/>
      <c r="L144" s="58"/>
      <c r="M144" s="58"/>
      <c r="N144" s="58"/>
      <c r="O144" s="58"/>
      <c r="P144" s="58"/>
      <c r="Q144" s="58"/>
      <c r="R144" s="58"/>
      <c r="S144" s="58"/>
      <c r="T144" s="58"/>
      <c r="U144"/>
      <c r="V144"/>
      <c r="W144" s="106"/>
      <c r="X144"/>
    </row>
    <row r="145" spans="4:24" s="44" customFormat="1" ht="15.75" hidden="1" outlineLevel="1" thickBot="1" x14ac:dyDescent="0.3">
      <c r="D145" s="175"/>
      <c r="E145" s="37" t="s">
        <v>73</v>
      </c>
      <c r="F145" s="38" t="s">
        <v>87</v>
      </c>
      <c r="G145" s="66"/>
      <c r="H145" s="66"/>
      <c r="I145" s="66"/>
      <c r="J145" s="58"/>
      <c r="K145" s="58"/>
      <c r="L145" s="58"/>
      <c r="M145" s="58"/>
      <c r="N145" s="58"/>
      <c r="O145" s="58"/>
      <c r="P145" s="58"/>
      <c r="Q145" s="58"/>
      <c r="R145" s="58"/>
      <c r="S145" s="58"/>
      <c r="T145" s="58"/>
      <c r="U145"/>
      <c r="V145"/>
      <c r="W145" s="106"/>
      <c r="X145"/>
    </row>
    <row r="146" spans="4:24" s="44" customFormat="1" ht="15.75" hidden="1" outlineLevel="1" thickBot="1" x14ac:dyDescent="0.3">
      <c r="D146" s="175"/>
      <c r="E146" s="37" t="s">
        <v>74</v>
      </c>
      <c r="F146" s="38" t="s">
        <v>87</v>
      </c>
      <c r="G146" s="66"/>
      <c r="H146" s="66"/>
      <c r="I146" s="66"/>
      <c r="J146" s="58"/>
      <c r="K146" s="58"/>
      <c r="L146" s="58"/>
      <c r="M146" s="58"/>
      <c r="N146" s="58"/>
      <c r="O146" s="58"/>
      <c r="P146" s="58"/>
      <c r="Q146" s="58"/>
      <c r="R146" s="58"/>
      <c r="S146" s="58"/>
      <c r="T146" s="58"/>
      <c r="U146"/>
      <c r="V146"/>
      <c r="W146" s="106"/>
      <c r="X146"/>
    </row>
    <row r="147" spans="4:24" s="44" customFormat="1" ht="15.75" hidden="1" outlineLevel="1" thickBot="1" x14ac:dyDescent="0.3">
      <c r="D147" s="176"/>
      <c r="E147" s="40" t="s">
        <v>75</v>
      </c>
      <c r="F147" s="41" t="s">
        <v>87</v>
      </c>
      <c r="G147" s="53"/>
      <c r="H147" s="53"/>
      <c r="I147" s="53"/>
      <c r="J147" s="54"/>
      <c r="K147" s="54"/>
      <c r="L147" s="54"/>
      <c r="M147" s="54"/>
      <c r="N147" s="54"/>
      <c r="O147" s="54"/>
      <c r="P147" s="54"/>
      <c r="Q147" s="54"/>
      <c r="R147" s="54"/>
      <c r="S147" s="54"/>
      <c r="T147" s="54"/>
      <c r="U147"/>
      <c r="V147"/>
      <c r="W147" s="106"/>
      <c r="X147"/>
    </row>
    <row r="148" spans="4:24" s="44" customFormat="1" ht="15.75" hidden="1" outlineLevel="1" thickBot="1" x14ac:dyDescent="0.3">
      <c r="D148" s="174" t="s">
        <v>88</v>
      </c>
      <c r="E148" s="34" t="s">
        <v>71</v>
      </c>
      <c r="F148" s="35" t="s">
        <v>89</v>
      </c>
      <c r="G148" s="70"/>
      <c r="H148" s="70"/>
      <c r="I148" s="70"/>
      <c r="J148" s="73"/>
      <c r="K148" s="73"/>
      <c r="L148" s="73"/>
      <c r="M148" s="73"/>
      <c r="N148" s="73"/>
      <c r="O148" s="73"/>
      <c r="P148" s="73"/>
      <c r="Q148" s="73"/>
      <c r="R148" s="73"/>
      <c r="S148" s="73"/>
      <c r="T148" s="73"/>
      <c r="U148"/>
      <c r="V148"/>
      <c r="W148" s="106"/>
      <c r="X148"/>
    </row>
    <row r="149" spans="4:24" s="44" customFormat="1" ht="15.75" hidden="1" outlineLevel="1" thickBot="1" x14ac:dyDescent="0.3">
      <c r="D149" s="175"/>
      <c r="E149" s="37" t="s">
        <v>73</v>
      </c>
      <c r="F149" s="38" t="s">
        <v>89</v>
      </c>
      <c r="G149" s="71"/>
      <c r="H149" s="71"/>
      <c r="I149" s="71"/>
      <c r="J149" s="58"/>
      <c r="K149" s="58"/>
      <c r="L149" s="58"/>
      <c r="M149" s="58"/>
      <c r="N149" s="58"/>
      <c r="O149" s="58"/>
      <c r="P149" s="58"/>
      <c r="Q149" s="58"/>
      <c r="R149" s="58"/>
      <c r="S149" s="58"/>
      <c r="T149" s="58"/>
      <c r="U149"/>
      <c r="V149"/>
      <c r="W149" s="106"/>
      <c r="X149"/>
    </row>
    <row r="150" spans="4:24" s="44" customFormat="1" ht="15.75" hidden="1" outlineLevel="1" thickBot="1" x14ac:dyDescent="0.3">
      <c r="D150" s="175"/>
      <c r="E150" s="37" t="s">
        <v>74</v>
      </c>
      <c r="F150" s="38" t="s">
        <v>89</v>
      </c>
      <c r="G150" s="71"/>
      <c r="H150" s="71"/>
      <c r="I150" s="71"/>
      <c r="J150" s="58"/>
      <c r="K150" s="58"/>
      <c r="L150" s="58"/>
      <c r="M150" s="58"/>
      <c r="N150" s="58"/>
      <c r="O150" s="58"/>
      <c r="P150" s="58"/>
      <c r="Q150" s="58"/>
      <c r="R150" s="58"/>
      <c r="S150" s="58"/>
      <c r="T150" s="58"/>
      <c r="U150"/>
      <c r="V150"/>
      <c r="W150" s="106"/>
      <c r="X150"/>
    </row>
    <row r="151" spans="4:24" s="44" customFormat="1" ht="15.75" hidden="1" outlineLevel="1" thickBot="1" x14ac:dyDescent="0.3">
      <c r="D151" s="176"/>
      <c r="E151" s="40" t="s">
        <v>75</v>
      </c>
      <c r="F151" s="41" t="s">
        <v>89</v>
      </c>
      <c r="G151" s="60"/>
      <c r="H151" s="60"/>
      <c r="I151" s="60"/>
      <c r="J151" s="61"/>
      <c r="K151" s="61"/>
      <c r="L151" s="61"/>
      <c r="M151" s="61"/>
      <c r="N151" s="61"/>
      <c r="O151" s="61"/>
      <c r="P151" s="61"/>
      <c r="Q151" s="61"/>
      <c r="R151" s="61"/>
      <c r="S151" s="61"/>
      <c r="T151" s="61"/>
      <c r="U151"/>
      <c r="V151"/>
      <c r="W151" s="106"/>
      <c r="X151"/>
    </row>
    <row r="152" spans="4:24" s="44" customFormat="1" ht="15.75" hidden="1" outlineLevel="1" thickBot="1" x14ac:dyDescent="0.3">
      <c r="D152" s="174" t="s">
        <v>90</v>
      </c>
      <c r="E152" s="34" t="s">
        <v>71</v>
      </c>
      <c r="F152" s="35" t="s">
        <v>37</v>
      </c>
      <c r="G152" s="72"/>
      <c r="H152" s="72"/>
      <c r="I152" s="72"/>
      <c r="J152" s="73"/>
      <c r="K152" s="73"/>
      <c r="L152" s="73"/>
      <c r="M152" s="73"/>
      <c r="N152" s="73"/>
      <c r="O152" s="73"/>
      <c r="P152" s="73"/>
      <c r="Q152" s="73"/>
      <c r="R152" s="73"/>
      <c r="S152" s="73"/>
      <c r="T152" s="73"/>
      <c r="U152"/>
      <c r="V152"/>
      <c r="W152" s="106"/>
      <c r="X152"/>
    </row>
    <row r="153" spans="4:24" s="44" customFormat="1" ht="15.75" hidden="1" outlineLevel="1" thickBot="1" x14ac:dyDescent="0.3">
      <c r="D153" s="175"/>
      <c r="E153" s="37" t="s">
        <v>73</v>
      </c>
      <c r="F153" s="38" t="s">
        <v>37</v>
      </c>
      <c r="G153" s="74"/>
      <c r="H153" s="74"/>
      <c r="I153" s="74"/>
      <c r="J153" s="58"/>
      <c r="K153" s="58"/>
      <c r="L153" s="58"/>
      <c r="M153" s="58"/>
      <c r="N153" s="58"/>
      <c r="O153" s="58"/>
      <c r="P153" s="58"/>
      <c r="Q153" s="58"/>
      <c r="R153" s="58"/>
      <c r="S153" s="58"/>
      <c r="T153" s="58"/>
      <c r="U153"/>
      <c r="V153"/>
      <c r="W153" s="106"/>
      <c r="X153"/>
    </row>
    <row r="154" spans="4:24" s="44" customFormat="1" ht="15.75" hidden="1" outlineLevel="1" thickBot="1" x14ac:dyDescent="0.3">
      <c r="D154" s="175"/>
      <c r="E154" s="37" t="s">
        <v>74</v>
      </c>
      <c r="F154" s="38" t="s">
        <v>37</v>
      </c>
      <c r="G154" s="74"/>
      <c r="H154" s="74"/>
      <c r="I154" s="74"/>
      <c r="J154" s="58"/>
      <c r="K154" s="58"/>
      <c r="L154" s="58"/>
      <c r="M154" s="58"/>
      <c r="N154" s="58"/>
      <c r="O154" s="58"/>
      <c r="P154" s="58"/>
      <c r="Q154" s="58"/>
      <c r="R154" s="58"/>
      <c r="S154" s="58"/>
      <c r="T154" s="58"/>
      <c r="U154"/>
      <c r="V154"/>
      <c r="W154" s="106"/>
      <c r="X154"/>
    </row>
    <row r="155" spans="4:24" s="44" customFormat="1" ht="15.75" hidden="1" outlineLevel="1" thickBot="1" x14ac:dyDescent="0.3">
      <c r="D155" s="176"/>
      <c r="E155" s="40" t="s">
        <v>75</v>
      </c>
      <c r="F155" s="41" t="s">
        <v>37</v>
      </c>
      <c r="G155" s="75"/>
      <c r="H155" s="75"/>
      <c r="I155" s="75"/>
      <c r="J155" s="61"/>
      <c r="K155" s="61"/>
      <c r="L155" s="61"/>
      <c r="M155" s="61"/>
      <c r="N155" s="61"/>
      <c r="O155" s="61"/>
      <c r="P155" s="61"/>
      <c r="Q155" s="61"/>
      <c r="R155" s="61"/>
      <c r="S155" s="61"/>
      <c r="T155" s="61"/>
      <c r="U155"/>
      <c r="V155"/>
      <c r="W155" s="106"/>
      <c r="X155"/>
    </row>
    <row r="156" spans="4:24" s="44" customFormat="1" ht="15.75" hidden="1" outlineLevel="1" thickBot="1" x14ac:dyDescent="0.3">
      <c r="D156" s="177" t="s">
        <v>91</v>
      </c>
      <c r="E156" s="34" t="s">
        <v>71</v>
      </c>
      <c r="F156" s="35" t="s">
        <v>37</v>
      </c>
      <c r="G156" s="76"/>
      <c r="H156" s="76"/>
      <c r="I156" s="76"/>
      <c r="J156" s="77"/>
      <c r="K156" s="77"/>
      <c r="L156" s="77"/>
      <c r="M156" s="77"/>
      <c r="N156" s="77"/>
      <c r="O156" s="77"/>
      <c r="P156" s="77"/>
      <c r="Q156" s="77"/>
      <c r="R156" s="77"/>
      <c r="S156" s="77"/>
      <c r="T156" s="77"/>
      <c r="U156"/>
      <c r="V156"/>
      <c r="W156" s="106"/>
      <c r="X156"/>
    </row>
    <row r="157" spans="4:24" s="44" customFormat="1" ht="15.75" hidden="1" outlineLevel="1" thickBot="1" x14ac:dyDescent="0.3">
      <c r="D157" s="178"/>
      <c r="E157" s="37" t="s">
        <v>73</v>
      </c>
      <c r="F157" s="38" t="s">
        <v>37</v>
      </c>
      <c r="G157" s="66"/>
      <c r="H157" s="66"/>
      <c r="I157" s="66"/>
      <c r="J157" s="58"/>
      <c r="K157" s="58"/>
      <c r="L157" s="58"/>
      <c r="M157" s="58"/>
      <c r="N157" s="58"/>
      <c r="O157" s="58"/>
      <c r="P157" s="58"/>
      <c r="Q157" s="58"/>
      <c r="R157" s="58"/>
      <c r="S157" s="58"/>
      <c r="T157" s="58"/>
      <c r="U157"/>
      <c r="V157"/>
      <c r="W157" s="106"/>
      <c r="X157"/>
    </row>
    <row r="158" spans="4:24" s="44" customFormat="1" ht="15.75" hidden="1" outlineLevel="1" thickBot="1" x14ac:dyDescent="0.3">
      <c r="D158" s="178"/>
      <c r="E158" s="37" t="s">
        <v>74</v>
      </c>
      <c r="F158" s="38" t="s">
        <v>37</v>
      </c>
      <c r="G158" s="66"/>
      <c r="H158" s="66"/>
      <c r="I158" s="66"/>
      <c r="J158" s="58"/>
      <c r="K158" s="58"/>
      <c r="L158" s="58"/>
      <c r="M158" s="58"/>
      <c r="N158" s="58"/>
      <c r="O158" s="58"/>
      <c r="P158" s="58"/>
      <c r="Q158" s="58"/>
      <c r="R158" s="58"/>
      <c r="S158" s="58"/>
      <c r="T158" s="58"/>
      <c r="U158"/>
      <c r="V158"/>
      <c r="W158" s="106"/>
      <c r="X158"/>
    </row>
    <row r="159" spans="4:24" s="44" customFormat="1" ht="15.75" hidden="1" outlineLevel="1" thickBot="1" x14ac:dyDescent="0.3">
      <c r="D159" s="179"/>
      <c r="E159" s="40" t="s">
        <v>75</v>
      </c>
      <c r="F159" s="41" t="s">
        <v>37</v>
      </c>
      <c r="G159" s="66"/>
      <c r="H159" s="66"/>
      <c r="I159" s="66"/>
      <c r="J159" s="58"/>
      <c r="K159" s="58"/>
      <c r="L159" s="58"/>
      <c r="M159" s="58"/>
      <c r="N159" s="58"/>
      <c r="O159" s="58"/>
      <c r="P159" s="58"/>
      <c r="Q159" s="58"/>
      <c r="R159" s="58"/>
      <c r="S159" s="58"/>
      <c r="T159" s="58"/>
      <c r="U159"/>
      <c r="V159"/>
      <c r="W159" s="106"/>
      <c r="X159"/>
    </row>
    <row r="160" spans="4:24" s="44" customFormat="1" ht="45.75" outlineLevel="1" thickBot="1" x14ac:dyDescent="0.3">
      <c r="D160" s="127" t="s">
        <v>92</v>
      </c>
      <c r="E160" s="128"/>
      <c r="F160" s="129" t="s">
        <v>37</v>
      </c>
      <c r="G160" s="124"/>
      <c r="H160" s="124"/>
      <c r="I160" s="124"/>
      <c r="J160" s="125"/>
      <c r="K160" s="125"/>
      <c r="L160" s="125"/>
      <c r="M160" s="125"/>
      <c r="N160" s="125"/>
      <c r="O160" s="125"/>
      <c r="P160" s="126"/>
      <c r="Q160" s="126"/>
      <c r="R160" s="126"/>
      <c r="S160" s="126"/>
      <c r="T160" s="126"/>
      <c r="U160"/>
      <c r="V160"/>
      <c r="W160" s="106"/>
      <c r="X160"/>
    </row>
    <row r="161" spans="4:24" s="44" customFormat="1" ht="15.75" thickBot="1" x14ac:dyDescent="0.3">
      <c r="E161" s="68" t="s">
        <v>93</v>
      </c>
      <c r="F161" s="45"/>
      <c r="G161" s="69">
        <f t="shared" ref="G161" si="50">+((G156-G152)*G148+(G157-G153)*G149+(G158-G154)*G150+(G159-G155)*G151)/100</f>
        <v>0</v>
      </c>
      <c r="H161" s="69">
        <f>+((H156-H152)*H148+(H157-H153)*H149+(H158-H154)*H150+(H159-H155)*H151)/100</f>
        <v>0</v>
      </c>
      <c r="I161" s="69">
        <f t="shared" ref="I161" si="51">+((I156-I152)*I148+(I157-I153)*I149+(I158-I154)*I150+(I159-I155)*I151)/100</f>
        <v>0</v>
      </c>
      <c r="J161" s="69">
        <f t="shared" ref="J161" si="52">+((J156-J152)*J148+(J157-J153)*J149+(J158-J154)*J150+(J159-J155)*J151)/100</f>
        <v>0</v>
      </c>
      <c r="K161" s="69">
        <f t="shared" ref="K161" si="53">+((K156-K152)*K148+(K157-K153)*K149+(K158-K154)*K150+(K159-K155)*K151)/100</f>
        <v>0</v>
      </c>
      <c r="L161" s="69">
        <f t="shared" ref="L161" si="54">+((L156-L152)*L148+(L157-L153)*L149+(L158-L154)*L150+(L159-L155)*L151)/100</f>
        <v>0</v>
      </c>
      <c r="M161" s="69">
        <f t="shared" ref="M161" si="55">+((M156-M152)*M148+(M157-M153)*M149+(M158-M154)*M150+(M159-M155)*M151)/100</f>
        <v>0</v>
      </c>
      <c r="N161" s="69">
        <f t="shared" ref="N161" si="56">+((N156-N152)*N148+(N157-N153)*N149+(N158-N154)*N150+(N159-N155)*N151)/100</f>
        <v>0</v>
      </c>
      <c r="O161" s="69">
        <f t="shared" ref="O161" si="57">+((O156-O152)*O148+(O157-O153)*O149+(O158-O154)*O150+(O159-O155)*O151)/100</f>
        <v>0</v>
      </c>
      <c r="P161" s="69">
        <f>+((P156-P152)*P148+(P157-P153)*P149+(P158-P154)*P150+(P159-P155)*P151)/100</f>
        <v>0</v>
      </c>
      <c r="Q161" s="69">
        <f>+((Q$16-Q$10)*Q148+(Q$17-Q$11)*Q149+(Q$18-Q$12)*Q150+(Q$19-Q$13)*Q151)/100</f>
        <v>0</v>
      </c>
      <c r="R161" s="69">
        <f>+((R$16-R$10)*R148+(R$17-R$11)*R149+(R$18-R$12)*R150+(R$19-R$13)*R151)/100</f>
        <v>0</v>
      </c>
      <c r="S161" s="69">
        <f t="shared" ref="S161:T161" si="58">+((S$16-S$10)*S148+(S$17-S$11)*S149+(S$18-S$12)*S150+(S$19-S$13)*S151)/100</f>
        <v>0</v>
      </c>
      <c r="T161" s="69">
        <f t="shared" si="58"/>
        <v>0</v>
      </c>
      <c r="U161"/>
      <c r="V161"/>
      <c r="W161" s="106"/>
      <c r="X161"/>
    </row>
    <row r="162" spans="4:24" s="44" customFormat="1" x14ac:dyDescent="0.25">
      <c r="E162" s="68"/>
      <c r="F162" s="68"/>
      <c r="G162" s="45"/>
      <c r="H162" s="45"/>
      <c r="I162" s="45"/>
      <c r="J162" s="45"/>
      <c r="K162" s="45"/>
      <c r="L162" s="45"/>
      <c r="M162" s="45"/>
      <c r="N162" s="45"/>
      <c r="O162" s="45"/>
      <c r="P162" s="45"/>
      <c r="Q162" s="45"/>
      <c r="R162" s="45"/>
      <c r="S162" s="45"/>
      <c r="T162" s="45"/>
      <c r="U162"/>
      <c r="V162"/>
      <c r="W162" s="106"/>
      <c r="X162"/>
    </row>
    <row r="163" spans="4:24" s="44" customFormat="1" x14ac:dyDescent="0.25">
      <c r="D163" s="48" t="s">
        <v>100</v>
      </c>
      <c r="E163" s="49"/>
      <c r="G163" s="50"/>
      <c r="H163" s="50"/>
      <c r="I163" s="50"/>
      <c r="J163" s="50"/>
      <c r="K163" s="50"/>
      <c r="L163" s="50"/>
      <c r="M163" s="50"/>
      <c r="N163" s="50"/>
      <c r="O163" s="50"/>
      <c r="P163" s="50"/>
      <c r="Q163" s="50"/>
      <c r="R163" s="50"/>
      <c r="S163" s="50"/>
      <c r="T163" s="50"/>
      <c r="U163"/>
      <c r="V163"/>
      <c r="W163" s="106"/>
      <c r="X163"/>
    </row>
    <row r="164" spans="4:24" s="44" customFormat="1" ht="15.75" hidden="1" outlineLevel="1" thickBot="1" x14ac:dyDescent="0.3">
      <c r="D164" s="174" t="s">
        <v>86</v>
      </c>
      <c r="E164" s="34" t="s">
        <v>71</v>
      </c>
      <c r="F164" s="35" t="s">
        <v>87</v>
      </c>
      <c r="G164" s="66"/>
      <c r="H164" s="66"/>
      <c r="I164" s="66"/>
      <c r="J164" s="58"/>
      <c r="K164" s="58"/>
      <c r="L164" s="58"/>
      <c r="M164" s="58"/>
      <c r="N164" s="58"/>
      <c r="O164" s="58"/>
      <c r="P164" s="58"/>
      <c r="Q164" s="58"/>
      <c r="R164" s="58"/>
      <c r="S164" s="58"/>
      <c r="T164" s="58"/>
      <c r="U164"/>
      <c r="V164"/>
      <c r="W164" s="106"/>
      <c r="X164"/>
    </row>
    <row r="165" spans="4:24" s="44" customFormat="1" ht="15.75" hidden="1" outlineLevel="1" thickBot="1" x14ac:dyDescent="0.3">
      <c r="D165" s="175"/>
      <c r="E165" s="37" t="s">
        <v>73</v>
      </c>
      <c r="F165" s="38" t="s">
        <v>87</v>
      </c>
      <c r="G165" s="66"/>
      <c r="H165" s="66"/>
      <c r="I165" s="66"/>
      <c r="J165" s="58"/>
      <c r="K165" s="58"/>
      <c r="L165" s="58"/>
      <c r="M165" s="58"/>
      <c r="N165" s="58"/>
      <c r="O165" s="58"/>
      <c r="P165" s="58"/>
      <c r="Q165" s="58"/>
      <c r="R165" s="58"/>
      <c r="S165" s="58"/>
      <c r="T165" s="58"/>
      <c r="U165"/>
      <c r="V165"/>
      <c r="W165" s="106"/>
      <c r="X165"/>
    </row>
    <row r="166" spans="4:24" s="44" customFormat="1" ht="15.75" hidden="1" outlineLevel="1" thickBot="1" x14ac:dyDescent="0.3">
      <c r="D166" s="175"/>
      <c r="E166" s="37" t="s">
        <v>74</v>
      </c>
      <c r="F166" s="38" t="s">
        <v>87</v>
      </c>
      <c r="G166" s="66"/>
      <c r="H166" s="66"/>
      <c r="I166" s="66"/>
      <c r="J166" s="58"/>
      <c r="K166" s="58"/>
      <c r="L166" s="58"/>
      <c r="M166" s="58"/>
      <c r="N166" s="58"/>
      <c r="O166" s="58"/>
      <c r="P166" s="58"/>
      <c r="Q166" s="58"/>
      <c r="R166" s="58"/>
      <c r="S166" s="58"/>
      <c r="T166" s="58"/>
      <c r="U166"/>
      <c r="V166"/>
      <c r="W166" s="106"/>
      <c r="X166"/>
    </row>
    <row r="167" spans="4:24" s="44" customFormat="1" ht="15.75" hidden="1" outlineLevel="1" thickBot="1" x14ac:dyDescent="0.3">
      <c r="D167" s="176"/>
      <c r="E167" s="40" t="s">
        <v>75</v>
      </c>
      <c r="F167" s="41" t="s">
        <v>87</v>
      </c>
      <c r="G167" s="53"/>
      <c r="H167" s="53"/>
      <c r="I167" s="53"/>
      <c r="J167" s="54"/>
      <c r="K167" s="54"/>
      <c r="L167" s="54"/>
      <c r="M167" s="54"/>
      <c r="N167" s="54"/>
      <c r="O167" s="54"/>
      <c r="P167" s="54"/>
      <c r="Q167" s="54"/>
      <c r="R167" s="54"/>
      <c r="S167" s="54"/>
      <c r="T167" s="54"/>
      <c r="U167"/>
      <c r="V167"/>
      <c r="W167" s="106"/>
      <c r="X167"/>
    </row>
    <row r="168" spans="4:24" s="44" customFormat="1" ht="15.75" hidden="1" outlineLevel="1" thickBot="1" x14ac:dyDescent="0.3">
      <c r="D168" s="174" t="s">
        <v>88</v>
      </c>
      <c r="E168" s="34" t="s">
        <v>71</v>
      </c>
      <c r="F168" s="35" t="s">
        <v>89</v>
      </c>
      <c r="G168" s="70"/>
      <c r="H168" s="70"/>
      <c r="I168" s="70"/>
      <c r="J168" s="73"/>
      <c r="K168" s="73"/>
      <c r="L168" s="73"/>
      <c r="M168" s="73"/>
      <c r="N168" s="73"/>
      <c r="O168" s="73"/>
      <c r="P168" s="73"/>
      <c r="Q168" s="73"/>
      <c r="R168" s="73"/>
      <c r="S168" s="73"/>
      <c r="T168" s="73"/>
      <c r="U168"/>
      <c r="V168"/>
      <c r="W168" s="106"/>
      <c r="X168"/>
    </row>
    <row r="169" spans="4:24" s="44" customFormat="1" ht="15.75" hidden="1" outlineLevel="1" thickBot="1" x14ac:dyDescent="0.3">
      <c r="D169" s="175"/>
      <c r="E169" s="37" t="s">
        <v>73</v>
      </c>
      <c r="F169" s="38" t="s">
        <v>89</v>
      </c>
      <c r="G169" s="71"/>
      <c r="H169" s="71"/>
      <c r="I169" s="71"/>
      <c r="J169" s="58"/>
      <c r="K169" s="58"/>
      <c r="L169" s="58"/>
      <c r="M169" s="58"/>
      <c r="N169" s="58"/>
      <c r="O169" s="58"/>
      <c r="P169" s="58"/>
      <c r="Q169" s="58"/>
      <c r="R169" s="58"/>
      <c r="S169" s="58"/>
      <c r="T169" s="58"/>
      <c r="U169"/>
      <c r="V169"/>
      <c r="W169" s="106"/>
      <c r="X169"/>
    </row>
    <row r="170" spans="4:24" s="44" customFormat="1" ht="15.75" hidden="1" outlineLevel="1" thickBot="1" x14ac:dyDescent="0.3">
      <c r="D170" s="175"/>
      <c r="E170" s="37" t="s">
        <v>74</v>
      </c>
      <c r="F170" s="38" t="s">
        <v>89</v>
      </c>
      <c r="G170" s="71"/>
      <c r="H170" s="71"/>
      <c r="I170" s="71"/>
      <c r="J170" s="58"/>
      <c r="K170" s="58"/>
      <c r="L170" s="58"/>
      <c r="M170" s="58"/>
      <c r="N170" s="58"/>
      <c r="O170" s="58"/>
      <c r="P170" s="58"/>
      <c r="Q170" s="58"/>
      <c r="R170" s="58"/>
      <c r="S170" s="58"/>
      <c r="T170" s="58"/>
      <c r="U170"/>
      <c r="V170"/>
      <c r="W170" s="106"/>
      <c r="X170"/>
    </row>
    <row r="171" spans="4:24" s="44" customFormat="1" ht="15.75" hidden="1" outlineLevel="1" thickBot="1" x14ac:dyDescent="0.3">
      <c r="D171" s="176"/>
      <c r="E171" s="40" t="s">
        <v>75</v>
      </c>
      <c r="F171" s="41" t="s">
        <v>89</v>
      </c>
      <c r="G171" s="60"/>
      <c r="H171" s="60"/>
      <c r="I171" s="60"/>
      <c r="J171" s="61"/>
      <c r="K171" s="61"/>
      <c r="L171" s="61"/>
      <c r="M171" s="61"/>
      <c r="N171" s="61"/>
      <c r="O171" s="61"/>
      <c r="P171" s="61"/>
      <c r="Q171" s="61"/>
      <c r="R171" s="61"/>
      <c r="S171" s="61"/>
      <c r="T171" s="61"/>
      <c r="U171"/>
      <c r="V171"/>
      <c r="W171" s="106"/>
      <c r="X171"/>
    </row>
    <row r="172" spans="4:24" s="44" customFormat="1" ht="15.75" hidden="1" outlineLevel="1" thickBot="1" x14ac:dyDescent="0.3">
      <c r="D172" s="174" t="s">
        <v>90</v>
      </c>
      <c r="E172" s="34" t="s">
        <v>71</v>
      </c>
      <c r="F172" s="35" t="s">
        <v>37</v>
      </c>
      <c r="G172" s="72"/>
      <c r="H172" s="72"/>
      <c r="I172" s="72"/>
      <c r="J172" s="73"/>
      <c r="K172" s="73"/>
      <c r="L172" s="73"/>
      <c r="M172" s="73"/>
      <c r="N172" s="73"/>
      <c r="O172" s="73"/>
      <c r="P172" s="73"/>
      <c r="Q172" s="73"/>
      <c r="R172" s="73"/>
      <c r="S172" s="73"/>
      <c r="T172" s="73"/>
      <c r="U172"/>
      <c r="V172"/>
      <c r="W172" s="106"/>
      <c r="X172"/>
    </row>
    <row r="173" spans="4:24" s="44" customFormat="1" ht="15.75" hidden="1" outlineLevel="1" thickBot="1" x14ac:dyDescent="0.3">
      <c r="D173" s="175"/>
      <c r="E173" s="37" t="s">
        <v>73</v>
      </c>
      <c r="F173" s="38" t="s">
        <v>37</v>
      </c>
      <c r="G173" s="74"/>
      <c r="H173" s="74"/>
      <c r="I173" s="74"/>
      <c r="J173" s="58"/>
      <c r="K173" s="58"/>
      <c r="L173" s="58"/>
      <c r="M173" s="58"/>
      <c r="N173" s="58"/>
      <c r="O173" s="58"/>
      <c r="P173" s="58"/>
      <c r="Q173" s="58"/>
      <c r="R173" s="58"/>
      <c r="S173" s="58"/>
      <c r="T173" s="58"/>
      <c r="U173"/>
      <c r="V173"/>
      <c r="W173" s="106"/>
      <c r="X173"/>
    </row>
    <row r="174" spans="4:24" s="44" customFormat="1" ht="15.75" hidden="1" outlineLevel="1" thickBot="1" x14ac:dyDescent="0.3">
      <c r="D174" s="175"/>
      <c r="E174" s="37" t="s">
        <v>74</v>
      </c>
      <c r="F174" s="38" t="s">
        <v>37</v>
      </c>
      <c r="G174" s="74"/>
      <c r="H174" s="74"/>
      <c r="I174" s="74"/>
      <c r="J174" s="58"/>
      <c r="K174" s="58"/>
      <c r="L174" s="58"/>
      <c r="M174" s="58"/>
      <c r="N174" s="58"/>
      <c r="O174" s="58"/>
      <c r="P174" s="58"/>
      <c r="Q174" s="58"/>
      <c r="R174" s="58"/>
      <c r="S174" s="58"/>
      <c r="T174" s="58"/>
      <c r="U174"/>
      <c r="V174"/>
      <c r="W174" s="106"/>
      <c r="X174"/>
    </row>
    <row r="175" spans="4:24" s="44" customFormat="1" ht="15.75" hidden="1" outlineLevel="1" thickBot="1" x14ac:dyDescent="0.3">
      <c r="D175" s="176"/>
      <c r="E175" s="40" t="s">
        <v>75</v>
      </c>
      <c r="F175" s="41" t="s">
        <v>37</v>
      </c>
      <c r="G175" s="75"/>
      <c r="H175" s="75"/>
      <c r="I175" s="75"/>
      <c r="J175" s="61"/>
      <c r="K175" s="61"/>
      <c r="L175" s="61"/>
      <c r="M175" s="61"/>
      <c r="N175" s="61"/>
      <c r="O175" s="61"/>
      <c r="P175" s="61"/>
      <c r="Q175" s="61"/>
      <c r="R175" s="61"/>
      <c r="S175" s="61"/>
      <c r="T175" s="61"/>
      <c r="U175"/>
      <c r="V175"/>
      <c r="W175" s="106"/>
      <c r="X175"/>
    </row>
    <row r="176" spans="4:24" s="44" customFormat="1" ht="15.75" hidden="1" outlineLevel="1" thickBot="1" x14ac:dyDescent="0.3">
      <c r="D176" s="177" t="s">
        <v>91</v>
      </c>
      <c r="E176" s="34" t="s">
        <v>71</v>
      </c>
      <c r="F176" s="35" t="s">
        <v>37</v>
      </c>
      <c r="G176" s="76"/>
      <c r="H176" s="76"/>
      <c r="I176" s="76"/>
      <c r="J176" s="77"/>
      <c r="K176" s="77"/>
      <c r="L176" s="77"/>
      <c r="M176" s="77"/>
      <c r="N176" s="77"/>
      <c r="O176" s="77"/>
      <c r="P176" s="77"/>
      <c r="Q176" s="77"/>
      <c r="R176" s="77"/>
      <c r="S176" s="77"/>
      <c r="T176" s="77"/>
      <c r="U176"/>
      <c r="V176"/>
      <c r="W176" s="106"/>
      <c r="X176"/>
    </row>
    <row r="177" spans="4:24" s="44" customFormat="1" ht="15.75" hidden="1" outlineLevel="1" thickBot="1" x14ac:dyDescent="0.3">
      <c r="D177" s="178"/>
      <c r="E177" s="37" t="s">
        <v>73</v>
      </c>
      <c r="F177" s="38" t="s">
        <v>37</v>
      </c>
      <c r="G177" s="66"/>
      <c r="H177" s="66"/>
      <c r="I177" s="66"/>
      <c r="J177" s="58"/>
      <c r="K177" s="58"/>
      <c r="L177" s="58"/>
      <c r="M177" s="58"/>
      <c r="N177" s="58"/>
      <c r="O177" s="58"/>
      <c r="P177" s="58"/>
      <c r="Q177" s="58"/>
      <c r="R177" s="58"/>
      <c r="S177" s="58"/>
      <c r="T177" s="58"/>
      <c r="U177"/>
      <c r="V177"/>
      <c r="W177" s="106"/>
      <c r="X177"/>
    </row>
    <row r="178" spans="4:24" s="44" customFormat="1" ht="15.75" hidden="1" outlineLevel="1" thickBot="1" x14ac:dyDescent="0.3">
      <c r="D178" s="178"/>
      <c r="E178" s="37" t="s">
        <v>74</v>
      </c>
      <c r="F178" s="38" t="s">
        <v>37</v>
      </c>
      <c r="G178" s="66"/>
      <c r="H178" s="66"/>
      <c r="I178" s="66"/>
      <c r="J178" s="58"/>
      <c r="K178" s="58"/>
      <c r="L178" s="58"/>
      <c r="M178" s="58"/>
      <c r="N178" s="58"/>
      <c r="O178" s="58"/>
      <c r="P178" s="58"/>
      <c r="Q178" s="58"/>
      <c r="R178" s="58"/>
      <c r="S178" s="58"/>
      <c r="T178" s="58"/>
      <c r="U178"/>
      <c r="V178"/>
      <c r="W178" s="106"/>
      <c r="X178"/>
    </row>
    <row r="179" spans="4:24" s="44" customFormat="1" ht="15.75" hidden="1" outlineLevel="1" thickBot="1" x14ac:dyDescent="0.3">
      <c r="D179" s="179"/>
      <c r="E179" s="40" t="s">
        <v>75</v>
      </c>
      <c r="F179" s="41" t="s">
        <v>37</v>
      </c>
      <c r="G179" s="66"/>
      <c r="H179" s="66"/>
      <c r="I179" s="66"/>
      <c r="J179" s="58"/>
      <c r="K179" s="58"/>
      <c r="L179" s="58"/>
      <c r="M179" s="58"/>
      <c r="N179" s="58"/>
      <c r="O179" s="58"/>
      <c r="P179" s="58"/>
      <c r="Q179" s="58"/>
      <c r="R179" s="58"/>
      <c r="S179" s="58"/>
      <c r="T179" s="58"/>
      <c r="U179"/>
      <c r="V179"/>
      <c r="W179" s="106"/>
      <c r="X179"/>
    </row>
    <row r="180" spans="4:24" s="44" customFormat="1" ht="45.75" outlineLevel="1" thickBot="1" x14ac:dyDescent="0.3">
      <c r="D180" s="127" t="s">
        <v>92</v>
      </c>
      <c r="E180" s="128"/>
      <c r="F180" s="129" t="s">
        <v>37</v>
      </c>
      <c r="G180" s="124"/>
      <c r="H180" s="124"/>
      <c r="I180" s="124"/>
      <c r="J180" s="125"/>
      <c r="K180" s="125"/>
      <c r="L180" s="125"/>
      <c r="M180" s="125"/>
      <c r="N180" s="125"/>
      <c r="O180" s="125"/>
      <c r="P180" s="126"/>
      <c r="Q180" s="126"/>
      <c r="R180" s="126"/>
      <c r="S180" s="126"/>
      <c r="T180" s="126"/>
      <c r="U180"/>
      <c r="V180"/>
      <c r="W180" s="106"/>
      <c r="X180"/>
    </row>
    <row r="181" spans="4:24" s="44" customFormat="1" ht="15.75" thickBot="1" x14ac:dyDescent="0.3">
      <c r="E181" s="68" t="s">
        <v>93</v>
      </c>
      <c r="F181" s="45"/>
      <c r="G181" s="69">
        <f t="shared" ref="G181" si="59">+((G176-G172)*G168+(G177-G173)*G169+(G178-G174)*G170+(G179-G175)*G171)/100</f>
        <v>0</v>
      </c>
      <c r="H181" s="69">
        <f>+((H176-H172)*H168+(H177-H173)*H169+(H178-H174)*H170+(H179-H175)*H171)/100</f>
        <v>0</v>
      </c>
      <c r="I181" s="69">
        <f t="shared" ref="I181" si="60">+((I176-I172)*I168+(I177-I173)*I169+(I178-I174)*I170+(I179-I175)*I171)/100</f>
        <v>0</v>
      </c>
      <c r="J181" s="69">
        <f t="shared" ref="J181" si="61">+((J176-J172)*J168+(J177-J173)*J169+(J178-J174)*J170+(J179-J175)*J171)/100</f>
        <v>0</v>
      </c>
      <c r="K181" s="69">
        <f t="shared" ref="K181" si="62">+((K176-K172)*K168+(K177-K173)*K169+(K178-K174)*K170+(K179-K175)*K171)/100</f>
        <v>0</v>
      </c>
      <c r="L181" s="69">
        <f t="shared" ref="L181" si="63">+((L176-L172)*L168+(L177-L173)*L169+(L178-L174)*L170+(L179-L175)*L171)/100</f>
        <v>0</v>
      </c>
      <c r="M181" s="69">
        <f t="shared" ref="M181" si="64">+((M176-M172)*M168+(M177-M173)*M169+(M178-M174)*M170+(M179-M175)*M171)/100</f>
        <v>0</v>
      </c>
      <c r="N181" s="69">
        <f t="shared" ref="N181" si="65">+((N176-N172)*N168+(N177-N173)*N169+(N178-N174)*N170+(N179-N175)*N171)/100</f>
        <v>0</v>
      </c>
      <c r="O181" s="69">
        <f t="shared" ref="O181" si="66">+((O176-O172)*O168+(O177-O173)*O169+(O178-O174)*O170+(O179-O175)*O171)/100</f>
        <v>0</v>
      </c>
      <c r="P181" s="69">
        <f>+((P176-P172)*P168+(P177-P173)*P169+(P178-P174)*P170+(P179-P175)*P171)/100</f>
        <v>0</v>
      </c>
      <c r="Q181" s="69">
        <f>+((Q$16-Q$10)*Q168+(Q$17-Q$11)*Q169+(Q$18-Q$12)*Q170+(Q$19-Q$13)*Q171)/100</f>
        <v>0</v>
      </c>
      <c r="R181" s="69">
        <f>+((R$16-R$10)*R168+(R$17-R$11)*R169+(R$18-R$12)*R170+(R$19-R$13)*R171)/100</f>
        <v>0</v>
      </c>
      <c r="S181" s="69">
        <f t="shared" ref="S181:T181" si="67">+((S$16-S$10)*S168+(S$17-S$11)*S169+(S$18-S$12)*S170+(S$19-S$13)*S171)/100</f>
        <v>0</v>
      </c>
      <c r="T181" s="69">
        <f t="shared" si="67"/>
        <v>0</v>
      </c>
      <c r="U181"/>
      <c r="V181"/>
      <c r="W181" s="106"/>
      <c r="X181"/>
    </row>
    <row r="182" spans="4:24" s="44" customFormat="1" x14ac:dyDescent="0.25">
      <c r="E182" s="68"/>
      <c r="F182" s="68"/>
      <c r="G182" s="45"/>
      <c r="H182" s="45"/>
      <c r="I182" s="45"/>
      <c r="J182" s="45"/>
      <c r="K182" s="45"/>
      <c r="L182" s="45"/>
      <c r="M182" s="45"/>
      <c r="N182" s="45"/>
      <c r="O182" s="45"/>
      <c r="P182" s="45"/>
      <c r="Q182" s="45"/>
      <c r="R182" s="45"/>
      <c r="S182" s="45"/>
      <c r="T182" s="45"/>
      <c r="U182"/>
      <c r="V182"/>
      <c r="W182" s="106"/>
      <c r="X182"/>
    </row>
    <row r="183" spans="4:24" s="44" customFormat="1" x14ac:dyDescent="0.25">
      <c r="D183" s="48" t="s">
        <v>101</v>
      </c>
      <c r="E183" s="49"/>
      <c r="G183" s="50"/>
      <c r="H183" s="50"/>
      <c r="I183" s="50"/>
      <c r="J183" s="50"/>
      <c r="K183" s="50"/>
      <c r="L183" s="50"/>
      <c r="M183" s="50"/>
      <c r="N183" s="50"/>
      <c r="O183" s="50"/>
      <c r="P183" s="50"/>
      <c r="Q183" s="50"/>
      <c r="R183" s="50"/>
      <c r="S183" s="50"/>
      <c r="T183" s="50"/>
      <c r="U183"/>
      <c r="V183"/>
      <c r="W183" s="106"/>
      <c r="X183"/>
    </row>
    <row r="184" spans="4:24" s="44" customFormat="1" ht="15.75" hidden="1" outlineLevel="1" thickBot="1" x14ac:dyDescent="0.3">
      <c r="D184" s="174" t="s">
        <v>86</v>
      </c>
      <c r="E184" s="34" t="s">
        <v>71</v>
      </c>
      <c r="F184" s="35" t="s">
        <v>87</v>
      </c>
      <c r="G184" s="66"/>
      <c r="H184" s="66"/>
      <c r="I184" s="66"/>
      <c r="J184" s="58"/>
      <c r="K184" s="58"/>
      <c r="L184" s="58"/>
      <c r="M184" s="58"/>
      <c r="N184" s="58"/>
      <c r="O184" s="58"/>
      <c r="P184" s="58"/>
      <c r="Q184" s="58"/>
      <c r="R184" s="58"/>
      <c r="S184" s="58"/>
      <c r="T184" s="58"/>
      <c r="U184"/>
      <c r="V184"/>
      <c r="W184" s="106"/>
      <c r="X184"/>
    </row>
    <row r="185" spans="4:24" s="44" customFormat="1" ht="15.75" hidden="1" outlineLevel="1" thickBot="1" x14ac:dyDescent="0.3">
      <c r="D185" s="175"/>
      <c r="E185" s="37" t="s">
        <v>73</v>
      </c>
      <c r="F185" s="38" t="s">
        <v>87</v>
      </c>
      <c r="G185" s="66"/>
      <c r="H185" s="66"/>
      <c r="I185" s="66"/>
      <c r="J185" s="58"/>
      <c r="K185" s="58"/>
      <c r="L185" s="58"/>
      <c r="M185" s="58"/>
      <c r="N185" s="58"/>
      <c r="O185" s="58"/>
      <c r="P185" s="58"/>
      <c r="Q185" s="58"/>
      <c r="R185" s="58"/>
      <c r="S185" s="58"/>
      <c r="T185" s="58"/>
      <c r="U185"/>
      <c r="V185"/>
      <c r="W185" s="106"/>
      <c r="X185"/>
    </row>
    <row r="186" spans="4:24" s="44" customFormat="1" ht="15.75" hidden="1" outlineLevel="1" thickBot="1" x14ac:dyDescent="0.3">
      <c r="D186" s="175"/>
      <c r="E186" s="37" t="s">
        <v>74</v>
      </c>
      <c r="F186" s="38" t="s">
        <v>87</v>
      </c>
      <c r="G186" s="66"/>
      <c r="H186" s="66"/>
      <c r="I186" s="66"/>
      <c r="J186" s="58"/>
      <c r="K186" s="58"/>
      <c r="L186" s="58"/>
      <c r="M186" s="58"/>
      <c r="N186" s="58"/>
      <c r="O186" s="58"/>
      <c r="P186" s="58"/>
      <c r="Q186" s="58"/>
      <c r="R186" s="58"/>
      <c r="S186" s="58"/>
      <c r="T186" s="58"/>
      <c r="U186"/>
      <c r="V186"/>
      <c r="W186" s="106"/>
      <c r="X186"/>
    </row>
    <row r="187" spans="4:24" s="44" customFormat="1" ht="15.75" hidden="1" outlineLevel="1" thickBot="1" x14ac:dyDescent="0.3">
      <c r="D187" s="176"/>
      <c r="E187" s="40" t="s">
        <v>75</v>
      </c>
      <c r="F187" s="41" t="s">
        <v>87</v>
      </c>
      <c r="G187" s="53"/>
      <c r="H187" s="53"/>
      <c r="I187" s="53"/>
      <c r="J187" s="54"/>
      <c r="K187" s="54"/>
      <c r="L187" s="54"/>
      <c r="M187" s="54"/>
      <c r="N187" s="54"/>
      <c r="O187" s="54"/>
      <c r="P187" s="54"/>
      <c r="Q187" s="54"/>
      <c r="R187" s="54"/>
      <c r="S187" s="54"/>
      <c r="T187" s="54"/>
      <c r="U187"/>
      <c r="V187"/>
      <c r="W187" s="106"/>
      <c r="X187"/>
    </row>
    <row r="188" spans="4:24" s="44" customFormat="1" ht="15.75" hidden="1" outlineLevel="1" thickBot="1" x14ac:dyDescent="0.3">
      <c r="D188" s="174" t="s">
        <v>88</v>
      </c>
      <c r="E188" s="34" t="s">
        <v>71</v>
      </c>
      <c r="F188" s="35" t="s">
        <v>89</v>
      </c>
      <c r="G188" s="70"/>
      <c r="H188" s="70"/>
      <c r="I188" s="70"/>
      <c r="J188" s="73"/>
      <c r="K188" s="73"/>
      <c r="L188" s="73"/>
      <c r="M188" s="73"/>
      <c r="N188" s="73"/>
      <c r="O188" s="73"/>
      <c r="P188" s="73"/>
      <c r="Q188" s="73"/>
      <c r="R188" s="73"/>
      <c r="S188" s="73"/>
      <c r="T188" s="73"/>
      <c r="U188"/>
      <c r="V188"/>
      <c r="W188" s="106"/>
      <c r="X188"/>
    </row>
    <row r="189" spans="4:24" s="44" customFormat="1" ht="15.75" hidden="1" outlineLevel="1" thickBot="1" x14ac:dyDescent="0.3">
      <c r="D189" s="175"/>
      <c r="E189" s="37" t="s">
        <v>73</v>
      </c>
      <c r="F189" s="38" t="s">
        <v>89</v>
      </c>
      <c r="G189" s="71"/>
      <c r="H189" s="71"/>
      <c r="I189" s="71"/>
      <c r="J189" s="58"/>
      <c r="K189" s="58"/>
      <c r="L189" s="58"/>
      <c r="M189" s="58"/>
      <c r="N189" s="58"/>
      <c r="O189" s="58"/>
      <c r="P189" s="58"/>
      <c r="Q189" s="58"/>
      <c r="R189" s="58"/>
      <c r="S189" s="58"/>
      <c r="T189" s="58"/>
      <c r="U189"/>
      <c r="V189"/>
      <c r="W189" s="106"/>
      <c r="X189"/>
    </row>
    <row r="190" spans="4:24" s="44" customFormat="1" ht="15.75" hidden="1" outlineLevel="1" thickBot="1" x14ac:dyDescent="0.3">
      <c r="D190" s="175"/>
      <c r="E190" s="37" t="s">
        <v>74</v>
      </c>
      <c r="F190" s="38" t="s">
        <v>89</v>
      </c>
      <c r="G190" s="71"/>
      <c r="H190" s="71"/>
      <c r="I190" s="71"/>
      <c r="J190" s="58"/>
      <c r="K190" s="58"/>
      <c r="L190" s="58"/>
      <c r="M190" s="58"/>
      <c r="N190" s="58"/>
      <c r="O190" s="58"/>
      <c r="P190" s="58"/>
      <c r="Q190" s="58"/>
      <c r="R190" s="58"/>
      <c r="S190" s="58"/>
      <c r="T190" s="58"/>
      <c r="U190"/>
      <c r="V190"/>
      <c r="W190" s="106"/>
      <c r="X190"/>
    </row>
    <row r="191" spans="4:24" s="44" customFormat="1" ht="15.75" hidden="1" outlineLevel="1" thickBot="1" x14ac:dyDescent="0.3">
      <c r="D191" s="176"/>
      <c r="E191" s="40" t="s">
        <v>75</v>
      </c>
      <c r="F191" s="41" t="s">
        <v>89</v>
      </c>
      <c r="G191" s="60"/>
      <c r="H191" s="60"/>
      <c r="I191" s="60"/>
      <c r="J191" s="61"/>
      <c r="K191" s="61"/>
      <c r="L191" s="61"/>
      <c r="M191" s="61"/>
      <c r="N191" s="61"/>
      <c r="O191" s="61"/>
      <c r="P191" s="61"/>
      <c r="Q191" s="61"/>
      <c r="R191" s="61"/>
      <c r="S191" s="61"/>
      <c r="T191" s="61"/>
      <c r="U191"/>
      <c r="V191"/>
      <c r="W191" s="106"/>
      <c r="X191"/>
    </row>
    <row r="192" spans="4:24" s="44" customFormat="1" ht="15.75" hidden="1" outlineLevel="1" thickBot="1" x14ac:dyDescent="0.3">
      <c r="D192" s="174" t="s">
        <v>90</v>
      </c>
      <c r="E192" s="34" t="s">
        <v>71</v>
      </c>
      <c r="F192" s="35" t="s">
        <v>37</v>
      </c>
      <c r="G192" s="72"/>
      <c r="H192" s="72"/>
      <c r="I192" s="72"/>
      <c r="J192" s="73"/>
      <c r="K192" s="73"/>
      <c r="L192" s="73"/>
      <c r="M192" s="73"/>
      <c r="N192" s="73"/>
      <c r="O192" s="73"/>
      <c r="P192" s="73"/>
      <c r="Q192" s="73"/>
      <c r="R192" s="73"/>
      <c r="S192" s="73"/>
      <c r="T192" s="73"/>
      <c r="U192"/>
      <c r="V192"/>
      <c r="W192" s="106"/>
      <c r="X192"/>
    </row>
    <row r="193" spans="4:24" s="44" customFormat="1" ht="15.75" hidden="1" outlineLevel="1" thickBot="1" x14ac:dyDescent="0.3">
      <c r="D193" s="175"/>
      <c r="E193" s="37" t="s">
        <v>73</v>
      </c>
      <c r="F193" s="38" t="s">
        <v>37</v>
      </c>
      <c r="G193" s="74"/>
      <c r="H193" s="74"/>
      <c r="I193" s="74"/>
      <c r="J193" s="58"/>
      <c r="K193" s="58"/>
      <c r="L193" s="58"/>
      <c r="M193" s="58"/>
      <c r="N193" s="58"/>
      <c r="O193" s="58"/>
      <c r="P193" s="58"/>
      <c r="Q193" s="58"/>
      <c r="R193" s="58"/>
      <c r="S193" s="58"/>
      <c r="T193" s="58"/>
      <c r="U193"/>
      <c r="V193"/>
      <c r="W193" s="106"/>
      <c r="X193"/>
    </row>
    <row r="194" spans="4:24" s="44" customFormat="1" ht="15.75" hidden="1" outlineLevel="1" thickBot="1" x14ac:dyDescent="0.3">
      <c r="D194" s="175"/>
      <c r="E194" s="37" t="s">
        <v>74</v>
      </c>
      <c r="F194" s="38" t="s">
        <v>37</v>
      </c>
      <c r="G194" s="74"/>
      <c r="H194" s="74"/>
      <c r="I194" s="74"/>
      <c r="J194" s="58"/>
      <c r="K194" s="58"/>
      <c r="L194" s="58"/>
      <c r="M194" s="58"/>
      <c r="N194" s="58"/>
      <c r="O194" s="58"/>
      <c r="P194" s="58"/>
      <c r="Q194" s="58"/>
      <c r="R194" s="58"/>
      <c r="S194" s="58"/>
      <c r="T194" s="58"/>
      <c r="U194"/>
      <c r="V194"/>
      <c r="W194" s="106"/>
      <c r="X194"/>
    </row>
    <row r="195" spans="4:24" s="44" customFormat="1" ht="15.75" hidden="1" outlineLevel="1" thickBot="1" x14ac:dyDescent="0.3">
      <c r="D195" s="176"/>
      <c r="E195" s="40" t="s">
        <v>75</v>
      </c>
      <c r="F195" s="41" t="s">
        <v>37</v>
      </c>
      <c r="G195" s="75"/>
      <c r="H195" s="75"/>
      <c r="I195" s="75"/>
      <c r="J195" s="61"/>
      <c r="K195" s="61"/>
      <c r="L195" s="61"/>
      <c r="M195" s="61"/>
      <c r="N195" s="61"/>
      <c r="O195" s="61"/>
      <c r="P195" s="61"/>
      <c r="Q195" s="61"/>
      <c r="R195" s="61"/>
      <c r="S195" s="61"/>
      <c r="T195" s="61"/>
      <c r="U195"/>
      <c r="V195"/>
      <c r="W195" s="106"/>
      <c r="X195"/>
    </row>
    <row r="196" spans="4:24" s="44" customFormat="1" ht="15.75" hidden="1" outlineLevel="1" thickBot="1" x14ac:dyDescent="0.3">
      <c r="D196" s="177" t="s">
        <v>91</v>
      </c>
      <c r="E196" s="34" t="s">
        <v>71</v>
      </c>
      <c r="F196" s="35" t="s">
        <v>37</v>
      </c>
      <c r="G196" s="76"/>
      <c r="H196" s="76"/>
      <c r="I196" s="76"/>
      <c r="J196" s="77"/>
      <c r="K196" s="77"/>
      <c r="L196" s="77"/>
      <c r="M196" s="77"/>
      <c r="N196" s="77"/>
      <c r="O196" s="77"/>
      <c r="P196" s="77"/>
      <c r="Q196" s="77"/>
      <c r="R196" s="77"/>
      <c r="S196" s="77"/>
      <c r="T196" s="77"/>
      <c r="U196"/>
      <c r="V196"/>
      <c r="W196" s="106"/>
      <c r="X196"/>
    </row>
    <row r="197" spans="4:24" s="44" customFormat="1" ht="15.75" hidden="1" outlineLevel="1" thickBot="1" x14ac:dyDescent="0.3">
      <c r="D197" s="178"/>
      <c r="E197" s="37" t="s">
        <v>73</v>
      </c>
      <c r="F197" s="38" t="s">
        <v>37</v>
      </c>
      <c r="G197" s="66"/>
      <c r="H197" s="66"/>
      <c r="I197" s="66"/>
      <c r="J197" s="58"/>
      <c r="K197" s="58"/>
      <c r="L197" s="58"/>
      <c r="M197" s="58"/>
      <c r="N197" s="58"/>
      <c r="O197" s="58"/>
      <c r="P197" s="58"/>
      <c r="Q197" s="58"/>
      <c r="R197" s="58"/>
      <c r="S197" s="58"/>
      <c r="T197" s="58"/>
      <c r="U197"/>
      <c r="V197"/>
      <c r="W197" s="106"/>
      <c r="X197"/>
    </row>
    <row r="198" spans="4:24" s="44" customFormat="1" ht="15.75" hidden="1" outlineLevel="1" thickBot="1" x14ac:dyDescent="0.3">
      <c r="D198" s="178"/>
      <c r="E198" s="37" t="s">
        <v>74</v>
      </c>
      <c r="F198" s="38" t="s">
        <v>37</v>
      </c>
      <c r="G198" s="66"/>
      <c r="H198" s="66"/>
      <c r="I198" s="66"/>
      <c r="J198" s="58"/>
      <c r="K198" s="58"/>
      <c r="L198" s="58"/>
      <c r="M198" s="58"/>
      <c r="N198" s="58"/>
      <c r="O198" s="58"/>
      <c r="P198" s="58"/>
      <c r="Q198" s="58"/>
      <c r="R198" s="58"/>
      <c r="S198" s="58"/>
      <c r="T198" s="58"/>
      <c r="U198"/>
      <c r="V198"/>
      <c r="W198" s="106"/>
      <c r="X198"/>
    </row>
    <row r="199" spans="4:24" s="44" customFormat="1" ht="15.75" hidden="1" outlineLevel="1" thickBot="1" x14ac:dyDescent="0.3">
      <c r="D199" s="179"/>
      <c r="E199" s="40" t="s">
        <v>75</v>
      </c>
      <c r="F199" s="41" t="s">
        <v>37</v>
      </c>
      <c r="G199" s="66"/>
      <c r="H199" s="66"/>
      <c r="I199" s="66"/>
      <c r="J199" s="58"/>
      <c r="K199" s="58"/>
      <c r="L199" s="58"/>
      <c r="M199" s="58"/>
      <c r="N199" s="58"/>
      <c r="O199" s="58"/>
      <c r="P199" s="58"/>
      <c r="Q199" s="58"/>
      <c r="R199" s="58"/>
      <c r="S199" s="58"/>
      <c r="T199" s="58"/>
      <c r="U199"/>
      <c r="V199"/>
      <c r="W199" s="106"/>
      <c r="X199"/>
    </row>
    <row r="200" spans="4:24" s="44" customFormat="1" ht="45.75" outlineLevel="1" thickBot="1" x14ac:dyDescent="0.3">
      <c r="D200" s="127" t="s">
        <v>92</v>
      </c>
      <c r="E200" s="128"/>
      <c r="F200" s="129" t="s">
        <v>37</v>
      </c>
      <c r="G200" s="124"/>
      <c r="H200" s="124"/>
      <c r="I200" s="124"/>
      <c r="J200" s="125"/>
      <c r="K200" s="125"/>
      <c r="L200" s="125"/>
      <c r="M200" s="125"/>
      <c r="N200" s="125"/>
      <c r="O200" s="125"/>
      <c r="P200" s="126"/>
      <c r="Q200" s="126"/>
      <c r="R200" s="126"/>
      <c r="S200" s="126"/>
      <c r="T200" s="126"/>
      <c r="U200"/>
      <c r="V200"/>
      <c r="W200" s="106"/>
      <c r="X200"/>
    </row>
    <row r="201" spans="4:24" s="44" customFormat="1" ht="15.75" thickBot="1" x14ac:dyDescent="0.3">
      <c r="E201" s="68" t="s">
        <v>93</v>
      </c>
      <c r="F201" s="45"/>
      <c r="G201" s="69">
        <f t="shared" ref="G201" si="68">+((G196-G192)*G188+(G197-G193)*G189+(G198-G194)*G190+(G199-G195)*G191)/100</f>
        <v>0</v>
      </c>
      <c r="H201" s="69">
        <f>+((H196-H192)*H188+(H197-H193)*H189+(H198-H194)*H190+(H199-H195)*H191)/100</f>
        <v>0</v>
      </c>
      <c r="I201" s="69">
        <f t="shared" ref="I201" si="69">+((I196-I192)*I188+(I197-I193)*I189+(I198-I194)*I190+(I199-I195)*I191)/100</f>
        <v>0</v>
      </c>
      <c r="J201" s="69">
        <f t="shared" ref="J201" si="70">+((J196-J192)*J188+(J197-J193)*J189+(J198-J194)*J190+(J199-J195)*J191)/100</f>
        <v>0</v>
      </c>
      <c r="K201" s="69">
        <f t="shared" ref="K201" si="71">+((K196-K192)*K188+(K197-K193)*K189+(K198-K194)*K190+(K199-K195)*K191)/100</f>
        <v>0</v>
      </c>
      <c r="L201" s="69">
        <f t="shared" ref="L201" si="72">+((L196-L192)*L188+(L197-L193)*L189+(L198-L194)*L190+(L199-L195)*L191)/100</f>
        <v>0</v>
      </c>
      <c r="M201" s="69">
        <f t="shared" ref="M201" si="73">+((M196-M192)*M188+(M197-M193)*M189+(M198-M194)*M190+(M199-M195)*M191)/100</f>
        <v>0</v>
      </c>
      <c r="N201" s="69">
        <f t="shared" ref="N201" si="74">+((N196-N192)*N188+(N197-N193)*N189+(N198-N194)*N190+(N199-N195)*N191)/100</f>
        <v>0</v>
      </c>
      <c r="O201" s="69">
        <f t="shared" ref="O201" si="75">+((O196-O192)*O188+(O197-O193)*O189+(O198-O194)*O190+(O199-O195)*O191)/100</f>
        <v>0</v>
      </c>
      <c r="P201" s="69">
        <f>+((P196-P192)*P188+(P197-P193)*P189+(P198-P194)*P190+(P199-P195)*P191)/100</f>
        <v>0</v>
      </c>
      <c r="Q201" s="69">
        <f>+((Q$16-Q$10)*Q188+(Q$17-Q$11)*Q189+(Q$18-Q$12)*Q190+(Q$19-Q$13)*Q191)/100</f>
        <v>0</v>
      </c>
      <c r="R201" s="69">
        <f>+((R$16-R$10)*R188+(R$17-R$11)*R189+(R$18-R$12)*R190+(R$19-R$13)*R191)/100</f>
        <v>0</v>
      </c>
      <c r="S201" s="69">
        <f t="shared" ref="S201:T201" si="76">+((S$16-S$10)*S188+(S$17-S$11)*S189+(S$18-S$12)*S190+(S$19-S$13)*S191)/100</f>
        <v>0</v>
      </c>
      <c r="T201" s="69">
        <f t="shared" si="76"/>
        <v>0</v>
      </c>
      <c r="U201"/>
      <c r="V201"/>
      <c r="W201" s="106"/>
      <c r="X201"/>
    </row>
    <row r="202" spans="4:24" s="44" customFormat="1" x14ac:dyDescent="0.25">
      <c r="E202" s="68"/>
      <c r="F202" s="68"/>
      <c r="G202" s="45"/>
      <c r="H202" s="45"/>
      <c r="I202" s="45"/>
      <c r="J202" s="45"/>
      <c r="K202" s="45"/>
      <c r="L202" s="45"/>
      <c r="M202" s="45"/>
      <c r="N202" s="45"/>
      <c r="O202" s="45"/>
      <c r="P202" s="45"/>
      <c r="Q202" s="45"/>
      <c r="R202" s="45"/>
      <c r="S202" s="45"/>
      <c r="T202" s="45"/>
      <c r="U202"/>
      <c r="V202"/>
      <c r="W202" s="106"/>
      <c r="X202"/>
    </row>
    <row r="203" spans="4:24" s="44" customFormat="1" x14ac:dyDescent="0.25">
      <c r="D203" s="48" t="s">
        <v>102</v>
      </c>
      <c r="E203" s="49"/>
      <c r="G203" s="50"/>
      <c r="H203" s="50"/>
      <c r="I203" s="50"/>
      <c r="J203" s="50"/>
      <c r="K203" s="50"/>
      <c r="L203" s="50"/>
      <c r="M203" s="50"/>
      <c r="N203" s="50"/>
      <c r="O203" s="50"/>
      <c r="P203" s="50"/>
      <c r="Q203" s="50"/>
      <c r="R203" s="50"/>
      <c r="S203" s="50"/>
      <c r="T203" s="50"/>
      <c r="U203"/>
      <c r="V203"/>
      <c r="W203" s="106"/>
      <c r="X203"/>
    </row>
    <row r="204" spans="4:24" s="44" customFormat="1" ht="15.75" hidden="1" outlineLevel="1" thickBot="1" x14ac:dyDescent="0.3">
      <c r="D204" s="174" t="s">
        <v>86</v>
      </c>
      <c r="E204" s="34" t="s">
        <v>71</v>
      </c>
      <c r="F204" s="35" t="s">
        <v>87</v>
      </c>
      <c r="G204" s="66"/>
      <c r="H204" s="66"/>
      <c r="I204" s="66"/>
      <c r="J204" s="58"/>
      <c r="K204" s="58"/>
      <c r="L204" s="58"/>
      <c r="M204" s="58"/>
      <c r="N204" s="58"/>
      <c r="O204" s="58"/>
      <c r="P204" s="58"/>
      <c r="Q204" s="58"/>
      <c r="R204" s="58"/>
      <c r="S204" s="58"/>
      <c r="T204" s="58"/>
      <c r="U204"/>
      <c r="V204"/>
      <c r="W204" s="106"/>
      <c r="X204"/>
    </row>
    <row r="205" spans="4:24" s="44" customFormat="1" ht="15.75" hidden="1" outlineLevel="1" thickBot="1" x14ac:dyDescent="0.3">
      <c r="D205" s="175"/>
      <c r="E205" s="37" t="s">
        <v>73</v>
      </c>
      <c r="F205" s="38" t="s">
        <v>87</v>
      </c>
      <c r="G205" s="66"/>
      <c r="H205" s="66"/>
      <c r="I205" s="66"/>
      <c r="J205" s="58"/>
      <c r="K205" s="58"/>
      <c r="L205" s="58"/>
      <c r="M205" s="58"/>
      <c r="N205" s="58"/>
      <c r="O205" s="58"/>
      <c r="P205" s="58"/>
      <c r="Q205" s="58"/>
      <c r="R205" s="58"/>
      <c r="S205" s="58"/>
      <c r="T205" s="58"/>
      <c r="U205"/>
      <c r="V205"/>
      <c r="W205" s="106"/>
      <c r="X205"/>
    </row>
    <row r="206" spans="4:24" s="44" customFormat="1" ht="15.75" hidden="1" outlineLevel="1" thickBot="1" x14ac:dyDescent="0.3">
      <c r="D206" s="175"/>
      <c r="E206" s="37" t="s">
        <v>74</v>
      </c>
      <c r="F206" s="38" t="s">
        <v>87</v>
      </c>
      <c r="G206" s="66"/>
      <c r="H206" s="66"/>
      <c r="I206" s="66"/>
      <c r="J206" s="58"/>
      <c r="K206" s="58"/>
      <c r="L206" s="58"/>
      <c r="M206" s="58"/>
      <c r="N206" s="58"/>
      <c r="O206" s="58"/>
      <c r="P206" s="58"/>
      <c r="Q206" s="58"/>
      <c r="R206" s="58"/>
      <c r="S206" s="58"/>
      <c r="T206" s="58"/>
      <c r="U206"/>
      <c r="V206"/>
      <c r="W206" s="106"/>
      <c r="X206"/>
    </row>
    <row r="207" spans="4:24" s="44" customFormat="1" ht="15.75" hidden="1" outlineLevel="1" thickBot="1" x14ac:dyDescent="0.3">
      <c r="D207" s="176"/>
      <c r="E207" s="40" t="s">
        <v>75</v>
      </c>
      <c r="F207" s="41" t="s">
        <v>87</v>
      </c>
      <c r="G207" s="53"/>
      <c r="H207" s="53"/>
      <c r="I207" s="53"/>
      <c r="J207" s="54"/>
      <c r="K207" s="54"/>
      <c r="L207" s="54"/>
      <c r="M207" s="54"/>
      <c r="N207" s="54"/>
      <c r="O207" s="54"/>
      <c r="P207" s="54"/>
      <c r="Q207" s="54"/>
      <c r="R207" s="54"/>
      <c r="S207" s="54"/>
      <c r="T207" s="54"/>
      <c r="U207"/>
      <c r="V207"/>
      <c r="W207" s="106"/>
      <c r="X207"/>
    </row>
    <row r="208" spans="4:24" s="44" customFormat="1" ht="15.75" hidden="1" outlineLevel="1" thickBot="1" x14ac:dyDescent="0.3">
      <c r="D208" s="174" t="s">
        <v>88</v>
      </c>
      <c r="E208" s="34" t="s">
        <v>71</v>
      </c>
      <c r="F208" s="35" t="s">
        <v>89</v>
      </c>
      <c r="G208" s="70"/>
      <c r="H208" s="70"/>
      <c r="I208" s="70"/>
      <c r="J208" s="73"/>
      <c r="K208" s="73"/>
      <c r="L208" s="73"/>
      <c r="M208" s="73"/>
      <c r="N208" s="73"/>
      <c r="O208" s="73"/>
      <c r="P208" s="73"/>
      <c r="Q208" s="73"/>
      <c r="R208" s="73"/>
      <c r="S208" s="73"/>
      <c r="T208" s="73"/>
      <c r="U208"/>
      <c r="V208"/>
      <c r="W208" s="106"/>
      <c r="X208"/>
    </row>
    <row r="209" spans="4:24" s="44" customFormat="1" ht="15.75" hidden="1" outlineLevel="1" thickBot="1" x14ac:dyDescent="0.3">
      <c r="D209" s="175"/>
      <c r="E209" s="37" t="s">
        <v>73</v>
      </c>
      <c r="F209" s="38" t="s">
        <v>89</v>
      </c>
      <c r="G209" s="71"/>
      <c r="H209" s="71"/>
      <c r="I209" s="71"/>
      <c r="J209" s="58"/>
      <c r="K209" s="58"/>
      <c r="L209" s="58"/>
      <c r="M209" s="58"/>
      <c r="N209" s="58"/>
      <c r="O209" s="58"/>
      <c r="P209" s="58"/>
      <c r="Q209" s="58"/>
      <c r="R209" s="58"/>
      <c r="S209" s="58"/>
      <c r="T209" s="58"/>
      <c r="U209"/>
      <c r="V209"/>
      <c r="W209" s="106"/>
      <c r="X209"/>
    </row>
    <row r="210" spans="4:24" s="44" customFormat="1" ht="15.75" hidden="1" outlineLevel="1" thickBot="1" x14ac:dyDescent="0.3">
      <c r="D210" s="175"/>
      <c r="E210" s="37" t="s">
        <v>74</v>
      </c>
      <c r="F210" s="38" t="s">
        <v>89</v>
      </c>
      <c r="G210" s="71"/>
      <c r="H210" s="71"/>
      <c r="I210" s="71"/>
      <c r="J210" s="58"/>
      <c r="K210" s="58"/>
      <c r="L210" s="58"/>
      <c r="M210" s="58"/>
      <c r="N210" s="58"/>
      <c r="O210" s="58"/>
      <c r="P210" s="58"/>
      <c r="Q210" s="58"/>
      <c r="R210" s="58"/>
      <c r="S210" s="58"/>
      <c r="T210" s="58"/>
      <c r="U210"/>
      <c r="V210"/>
      <c r="W210" s="106"/>
      <c r="X210"/>
    </row>
    <row r="211" spans="4:24" s="44" customFormat="1" ht="15.75" hidden="1" outlineLevel="1" thickBot="1" x14ac:dyDescent="0.3">
      <c r="D211" s="176"/>
      <c r="E211" s="40" t="s">
        <v>75</v>
      </c>
      <c r="F211" s="41" t="s">
        <v>89</v>
      </c>
      <c r="G211" s="60"/>
      <c r="H211" s="60"/>
      <c r="I211" s="60"/>
      <c r="J211" s="61"/>
      <c r="K211" s="61"/>
      <c r="L211" s="61"/>
      <c r="M211" s="61"/>
      <c r="N211" s="61"/>
      <c r="O211" s="61"/>
      <c r="P211" s="61"/>
      <c r="Q211" s="61"/>
      <c r="R211" s="61"/>
      <c r="S211" s="61"/>
      <c r="T211" s="61"/>
      <c r="U211"/>
      <c r="V211"/>
      <c r="W211" s="106"/>
      <c r="X211"/>
    </row>
    <row r="212" spans="4:24" s="44" customFormat="1" ht="15.75" hidden="1" outlineLevel="1" thickBot="1" x14ac:dyDescent="0.3">
      <c r="D212" s="174" t="s">
        <v>90</v>
      </c>
      <c r="E212" s="34" t="s">
        <v>71</v>
      </c>
      <c r="F212" s="35" t="s">
        <v>37</v>
      </c>
      <c r="G212" s="72"/>
      <c r="H212" s="72"/>
      <c r="I212" s="72"/>
      <c r="J212" s="73"/>
      <c r="K212" s="73"/>
      <c r="L212" s="73"/>
      <c r="M212" s="73"/>
      <c r="N212" s="73"/>
      <c r="O212" s="73"/>
      <c r="P212" s="73"/>
      <c r="Q212" s="73"/>
      <c r="R212" s="73"/>
      <c r="S212" s="73"/>
      <c r="T212" s="73"/>
      <c r="U212"/>
      <c r="V212"/>
      <c r="W212" s="106"/>
      <c r="X212"/>
    </row>
    <row r="213" spans="4:24" s="44" customFormat="1" ht="15.75" hidden="1" outlineLevel="1" thickBot="1" x14ac:dyDescent="0.3">
      <c r="D213" s="175"/>
      <c r="E213" s="37" t="s">
        <v>73</v>
      </c>
      <c r="F213" s="38" t="s">
        <v>37</v>
      </c>
      <c r="G213" s="74"/>
      <c r="H213" s="74"/>
      <c r="I213" s="74"/>
      <c r="J213" s="58"/>
      <c r="K213" s="58"/>
      <c r="L213" s="58"/>
      <c r="M213" s="58"/>
      <c r="N213" s="58"/>
      <c r="O213" s="58"/>
      <c r="P213" s="58"/>
      <c r="Q213" s="58"/>
      <c r="R213" s="58"/>
      <c r="S213" s="58"/>
      <c r="T213" s="58"/>
      <c r="U213"/>
      <c r="V213"/>
      <c r="W213" s="106"/>
      <c r="X213"/>
    </row>
    <row r="214" spans="4:24" s="44" customFormat="1" ht="15.75" hidden="1" outlineLevel="1" thickBot="1" x14ac:dyDescent="0.3">
      <c r="D214" s="175"/>
      <c r="E214" s="37" t="s">
        <v>74</v>
      </c>
      <c r="F214" s="38" t="s">
        <v>37</v>
      </c>
      <c r="G214" s="74"/>
      <c r="H214" s="74"/>
      <c r="I214" s="74"/>
      <c r="J214" s="58"/>
      <c r="K214" s="58"/>
      <c r="L214" s="58"/>
      <c r="M214" s="58"/>
      <c r="N214" s="58"/>
      <c r="O214" s="58"/>
      <c r="P214" s="58"/>
      <c r="Q214" s="58"/>
      <c r="R214" s="58"/>
      <c r="S214" s="58"/>
      <c r="T214" s="58"/>
      <c r="U214"/>
      <c r="V214"/>
      <c r="W214" s="106"/>
      <c r="X214"/>
    </row>
    <row r="215" spans="4:24" s="44" customFormat="1" ht="15.75" hidden="1" outlineLevel="1" thickBot="1" x14ac:dyDescent="0.3">
      <c r="D215" s="176"/>
      <c r="E215" s="40" t="s">
        <v>75</v>
      </c>
      <c r="F215" s="41" t="s">
        <v>37</v>
      </c>
      <c r="G215" s="75"/>
      <c r="H215" s="75"/>
      <c r="I215" s="75"/>
      <c r="J215" s="61"/>
      <c r="K215" s="61"/>
      <c r="L215" s="61"/>
      <c r="M215" s="61"/>
      <c r="N215" s="61"/>
      <c r="O215" s="61"/>
      <c r="P215" s="61"/>
      <c r="Q215" s="61"/>
      <c r="R215" s="61"/>
      <c r="S215" s="61"/>
      <c r="T215" s="61"/>
      <c r="U215"/>
      <c r="V215"/>
      <c r="W215" s="106"/>
      <c r="X215"/>
    </row>
    <row r="216" spans="4:24" s="44" customFormat="1" ht="15.75" hidden="1" outlineLevel="1" thickBot="1" x14ac:dyDescent="0.3">
      <c r="D216" s="177" t="s">
        <v>91</v>
      </c>
      <c r="E216" s="34" t="s">
        <v>71</v>
      </c>
      <c r="F216" s="35" t="s">
        <v>37</v>
      </c>
      <c r="G216" s="76"/>
      <c r="H216" s="76"/>
      <c r="I216" s="76"/>
      <c r="J216" s="77"/>
      <c r="K216" s="77"/>
      <c r="L216" s="77"/>
      <c r="M216" s="77"/>
      <c r="N216" s="77"/>
      <c r="O216" s="77"/>
      <c r="P216" s="77"/>
      <c r="Q216" s="77"/>
      <c r="R216" s="77"/>
      <c r="S216" s="77"/>
      <c r="T216" s="77"/>
      <c r="U216"/>
      <c r="V216"/>
      <c r="W216" s="106"/>
      <c r="X216"/>
    </row>
    <row r="217" spans="4:24" s="44" customFormat="1" ht="15.75" hidden="1" outlineLevel="1" thickBot="1" x14ac:dyDescent="0.3">
      <c r="D217" s="178"/>
      <c r="E217" s="37" t="s">
        <v>73</v>
      </c>
      <c r="F217" s="38" t="s">
        <v>37</v>
      </c>
      <c r="G217" s="66"/>
      <c r="H217" s="66"/>
      <c r="I217" s="66"/>
      <c r="J217" s="58"/>
      <c r="K217" s="58"/>
      <c r="L217" s="58"/>
      <c r="M217" s="58"/>
      <c r="N217" s="58"/>
      <c r="O217" s="58"/>
      <c r="P217" s="58"/>
      <c r="Q217" s="58"/>
      <c r="R217" s="58"/>
      <c r="S217" s="58"/>
      <c r="T217" s="58"/>
      <c r="U217"/>
      <c r="V217"/>
      <c r="W217" s="106"/>
      <c r="X217"/>
    </row>
    <row r="218" spans="4:24" s="44" customFormat="1" ht="15.75" hidden="1" outlineLevel="1" thickBot="1" x14ac:dyDescent="0.3">
      <c r="D218" s="178"/>
      <c r="E218" s="37" t="s">
        <v>74</v>
      </c>
      <c r="F218" s="38" t="s">
        <v>37</v>
      </c>
      <c r="G218" s="66"/>
      <c r="H218" s="66"/>
      <c r="I218" s="66"/>
      <c r="J218" s="58"/>
      <c r="K218" s="58"/>
      <c r="L218" s="58"/>
      <c r="M218" s="58"/>
      <c r="N218" s="58"/>
      <c r="O218" s="58"/>
      <c r="P218" s="58"/>
      <c r="Q218" s="58"/>
      <c r="R218" s="58"/>
      <c r="S218" s="58"/>
      <c r="T218" s="58"/>
      <c r="U218"/>
      <c r="V218"/>
      <c r="W218" s="106"/>
      <c r="X218"/>
    </row>
    <row r="219" spans="4:24" s="44" customFormat="1" ht="15.75" hidden="1" outlineLevel="1" thickBot="1" x14ac:dyDescent="0.3">
      <c r="D219" s="179"/>
      <c r="E219" s="40" t="s">
        <v>75</v>
      </c>
      <c r="F219" s="41" t="s">
        <v>37</v>
      </c>
      <c r="G219" s="66"/>
      <c r="H219" s="66"/>
      <c r="I219" s="66"/>
      <c r="J219" s="58"/>
      <c r="K219" s="58"/>
      <c r="L219" s="58"/>
      <c r="M219" s="58"/>
      <c r="N219" s="58"/>
      <c r="O219" s="58"/>
      <c r="P219" s="58"/>
      <c r="Q219" s="58"/>
      <c r="R219" s="58"/>
      <c r="S219" s="58"/>
      <c r="T219" s="58"/>
      <c r="U219"/>
      <c r="V219"/>
      <c r="W219" s="106"/>
      <c r="X219"/>
    </row>
    <row r="220" spans="4:24" s="44" customFormat="1" ht="45.75" outlineLevel="1" thickBot="1" x14ac:dyDescent="0.3">
      <c r="D220" s="127" t="s">
        <v>92</v>
      </c>
      <c r="E220" s="128"/>
      <c r="F220" s="129" t="s">
        <v>37</v>
      </c>
      <c r="G220" s="124"/>
      <c r="H220" s="124"/>
      <c r="I220" s="124"/>
      <c r="J220" s="125"/>
      <c r="K220" s="125"/>
      <c r="L220" s="125"/>
      <c r="M220" s="125"/>
      <c r="N220" s="125"/>
      <c r="O220" s="125"/>
      <c r="P220" s="126"/>
      <c r="Q220" s="126"/>
      <c r="R220" s="126"/>
      <c r="S220" s="126"/>
      <c r="T220" s="126"/>
      <c r="U220"/>
      <c r="V220"/>
      <c r="W220" s="106"/>
      <c r="X220"/>
    </row>
    <row r="221" spans="4:24" s="44" customFormat="1" ht="15.75" thickBot="1" x14ac:dyDescent="0.3">
      <c r="E221" s="68" t="s">
        <v>93</v>
      </c>
      <c r="F221" s="45"/>
      <c r="G221" s="69">
        <f t="shared" ref="G221" si="77">+((G216-G212)*G208+(G217-G213)*G209+(G218-G214)*G210+(G219-G215)*G211)/100</f>
        <v>0</v>
      </c>
      <c r="H221" s="69">
        <f>+((H216-H212)*H208+(H217-H213)*H209+(H218-H214)*H210+(H219-H215)*H211)/100</f>
        <v>0</v>
      </c>
      <c r="I221" s="69">
        <f t="shared" ref="I221" si="78">+((I216-I212)*I208+(I217-I213)*I209+(I218-I214)*I210+(I219-I215)*I211)/100</f>
        <v>0</v>
      </c>
      <c r="J221" s="69">
        <f t="shared" ref="J221" si="79">+((J216-J212)*J208+(J217-J213)*J209+(J218-J214)*J210+(J219-J215)*J211)/100</f>
        <v>0</v>
      </c>
      <c r="K221" s="69">
        <f t="shared" ref="K221" si="80">+((K216-K212)*K208+(K217-K213)*K209+(K218-K214)*K210+(K219-K215)*K211)/100</f>
        <v>0</v>
      </c>
      <c r="L221" s="69">
        <f t="shared" ref="L221" si="81">+((L216-L212)*L208+(L217-L213)*L209+(L218-L214)*L210+(L219-L215)*L211)/100</f>
        <v>0</v>
      </c>
      <c r="M221" s="69">
        <f t="shared" ref="M221" si="82">+((M216-M212)*M208+(M217-M213)*M209+(M218-M214)*M210+(M219-M215)*M211)/100</f>
        <v>0</v>
      </c>
      <c r="N221" s="69">
        <f t="shared" ref="N221" si="83">+((N216-N212)*N208+(N217-N213)*N209+(N218-N214)*N210+(N219-N215)*N211)/100</f>
        <v>0</v>
      </c>
      <c r="O221" s="69">
        <f t="shared" ref="O221" si="84">+((O216-O212)*O208+(O217-O213)*O209+(O218-O214)*O210+(O219-O215)*O211)/100</f>
        <v>0</v>
      </c>
      <c r="P221" s="69">
        <f>+((P216-P212)*P208+(P217-P213)*P209+(P218-P214)*P210+(P219-P215)*P211)/100</f>
        <v>0</v>
      </c>
      <c r="Q221" s="69">
        <f>+((Q$16-Q$10)*Q208+(Q$17-Q$11)*Q209+(Q$18-Q$12)*Q210+(Q$19-Q$13)*Q211)/100</f>
        <v>0</v>
      </c>
      <c r="R221" s="69">
        <f>+((R$16-R$10)*R208+(R$17-R$11)*R209+(R$18-R$12)*R210+(R$19-R$13)*R211)/100</f>
        <v>0</v>
      </c>
      <c r="S221" s="69">
        <f t="shared" ref="S221:T221" si="85">+((S$16-S$10)*S208+(S$17-S$11)*S209+(S$18-S$12)*S210+(S$19-S$13)*S211)/100</f>
        <v>0</v>
      </c>
      <c r="T221" s="69">
        <f t="shared" si="85"/>
        <v>0</v>
      </c>
      <c r="U221"/>
      <c r="V221"/>
      <c r="W221" s="106"/>
      <c r="X221"/>
    </row>
    <row r="222" spans="4:24" s="44" customFormat="1" x14ac:dyDescent="0.25">
      <c r="E222" s="68"/>
      <c r="F222" s="68"/>
      <c r="G222" s="45"/>
      <c r="H222" s="45"/>
      <c r="I222" s="45"/>
      <c r="J222" s="45"/>
      <c r="K222" s="45"/>
      <c r="L222" s="45"/>
      <c r="M222" s="45"/>
      <c r="N222" s="45"/>
      <c r="O222" s="45"/>
      <c r="P222" s="45"/>
      <c r="Q222" s="45"/>
      <c r="R222" s="45"/>
      <c r="S222" s="45"/>
      <c r="T222" s="45"/>
      <c r="U222"/>
      <c r="V222"/>
      <c r="W222" s="106"/>
      <c r="X222"/>
    </row>
    <row r="223" spans="4:24" s="44" customFormat="1" x14ac:dyDescent="0.25">
      <c r="D223" s="48" t="s">
        <v>103</v>
      </c>
      <c r="E223" s="68"/>
      <c r="G223" s="50"/>
      <c r="H223" s="50"/>
      <c r="I223" s="50"/>
      <c r="J223" s="50"/>
      <c r="K223" s="50"/>
      <c r="L223" s="50"/>
      <c r="M223" s="50"/>
      <c r="N223" s="50"/>
      <c r="O223" s="50"/>
      <c r="P223" s="50"/>
      <c r="Q223" s="50"/>
      <c r="R223" s="50"/>
      <c r="S223" s="50"/>
      <c r="T223" s="50"/>
      <c r="U223"/>
      <c r="V223"/>
      <c r="W223" s="106"/>
      <c r="X223"/>
    </row>
    <row r="224" spans="4:24" s="44" customFormat="1" outlineLevel="1" x14ac:dyDescent="0.25">
      <c r="D224" s="174" t="s">
        <v>86</v>
      </c>
      <c r="E224" s="34" t="s">
        <v>71</v>
      </c>
      <c r="F224" s="35" t="s">
        <v>87</v>
      </c>
      <c r="G224" s="140">
        <f t="shared" ref="G224:H224" si="86">+G24+G44+G64+G84+G104+G124+G144+G164+G184+G204</f>
        <v>0</v>
      </c>
      <c r="H224" s="140">
        <f t="shared" si="86"/>
        <v>0</v>
      </c>
      <c r="I224" s="140">
        <f>+I24+I44+I64+I84+I104+I124+I144+I164+I184+I204</f>
        <v>0</v>
      </c>
      <c r="J224" s="132">
        <f t="shared" ref="J224:T224" si="87">+J24+J44+J64+J84+J104+J124+J144+J164+J184+J204</f>
        <v>0</v>
      </c>
      <c r="K224" s="132">
        <f t="shared" si="87"/>
        <v>0</v>
      </c>
      <c r="L224" s="132">
        <f t="shared" si="87"/>
        <v>0</v>
      </c>
      <c r="M224" s="132">
        <f t="shared" si="87"/>
        <v>0</v>
      </c>
      <c r="N224" s="132">
        <f t="shared" si="87"/>
        <v>0</v>
      </c>
      <c r="O224" s="132">
        <f t="shared" si="87"/>
        <v>0</v>
      </c>
      <c r="P224" s="132">
        <f t="shared" si="87"/>
        <v>0</v>
      </c>
      <c r="Q224" s="132">
        <f t="shared" si="87"/>
        <v>0</v>
      </c>
      <c r="R224" s="132">
        <f t="shared" si="87"/>
        <v>0</v>
      </c>
      <c r="S224" s="132">
        <f t="shared" si="87"/>
        <v>0</v>
      </c>
      <c r="T224" s="132">
        <f t="shared" si="87"/>
        <v>0</v>
      </c>
      <c r="U224"/>
      <c r="V224"/>
      <c r="W224" s="106"/>
      <c r="X224"/>
    </row>
    <row r="225" spans="4:24" s="44" customFormat="1" outlineLevel="1" x14ac:dyDescent="0.25">
      <c r="D225" s="175"/>
      <c r="E225" s="37" t="s">
        <v>73</v>
      </c>
      <c r="F225" s="38" t="s">
        <v>87</v>
      </c>
      <c r="G225" s="131">
        <f t="shared" ref="G225:H225" si="88">+G25+G45+G65+G85+G105+G125+G145+G165+G185+G205</f>
        <v>0</v>
      </c>
      <c r="H225" s="131">
        <f t="shared" si="88"/>
        <v>0</v>
      </c>
      <c r="I225" s="131">
        <f t="shared" ref="I225:T225" si="89">+I25+I45+I65+I85+I105+I125+I145+I165+I185+I205</f>
        <v>0</v>
      </c>
      <c r="J225" s="132">
        <f t="shared" si="89"/>
        <v>0</v>
      </c>
      <c r="K225" s="132">
        <f t="shared" si="89"/>
        <v>0</v>
      </c>
      <c r="L225" s="132">
        <f t="shared" si="89"/>
        <v>0</v>
      </c>
      <c r="M225" s="132">
        <f t="shared" si="89"/>
        <v>0</v>
      </c>
      <c r="N225" s="132">
        <f t="shared" si="89"/>
        <v>0</v>
      </c>
      <c r="O225" s="132">
        <f t="shared" si="89"/>
        <v>0</v>
      </c>
      <c r="P225" s="132">
        <f t="shared" si="89"/>
        <v>0</v>
      </c>
      <c r="Q225" s="132">
        <f t="shared" si="89"/>
        <v>0</v>
      </c>
      <c r="R225" s="132">
        <f t="shared" si="89"/>
        <v>0</v>
      </c>
      <c r="S225" s="132">
        <f t="shared" si="89"/>
        <v>0</v>
      </c>
      <c r="T225" s="132">
        <f t="shared" si="89"/>
        <v>0</v>
      </c>
      <c r="U225"/>
      <c r="V225"/>
      <c r="W225" s="106"/>
      <c r="X225"/>
    </row>
    <row r="226" spans="4:24" s="44" customFormat="1" outlineLevel="1" x14ac:dyDescent="0.25">
      <c r="D226" s="175"/>
      <c r="E226" s="37" t="s">
        <v>74</v>
      </c>
      <c r="F226" s="38" t="s">
        <v>87</v>
      </c>
      <c r="G226" s="131">
        <f t="shared" ref="G226:H226" si="90">+G26+G46+G66+G86+G106+G126+G146+G166+G186+G206</f>
        <v>0</v>
      </c>
      <c r="H226" s="131">
        <f t="shared" si="90"/>
        <v>0</v>
      </c>
      <c r="I226" s="131">
        <f t="shared" ref="I226:T226" si="91">+I26+I46+I66+I86+I106+I126+I146+I166+I186+I206</f>
        <v>0</v>
      </c>
      <c r="J226" s="132">
        <f t="shared" si="91"/>
        <v>0</v>
      </c>
      <c r="K226" s="132">
        <f t="shared" si="91"/>
        <v>0</v>
      </c>
      <c r="L226" s="132">
        <f t="shared" si="91"/>
        <v>0</v>
      </c>
      <c r="M226" s="132">
        <f t="shared" si="91"/>
        <v>0</v>
      </c>
      <c r="N226" s="132">
        <f t="shared" si="91"/>
        <v>0</v>
      </c>
      <c r="O226" s="132">
        <f t="shared" si="91"/>
        <v>0</v>
      </c>
      <c r="P226" s="132">
        <f t="shared" si="91"/>
        <v>0</v>
      </c>
      <c r="Q226" s="132">
        <f t="shared" si="91"/>
        <v>0</v>
      </c>
      <c r="R226" s="132">
        <f t="shared" si="91"/>
        <v>0</v>
      </c>
      <c r="S226" s="132">
        <f t="shared" si="91"/>
        <v>0</v>
      </c>
      <c r="T226" s="132">
        <f t="shared" si="91"/>
        <v>0</v>
      </c>
      <c r="U226"/>
      <c r="V226"/>
      <c r="W226" s="106"/>
      <c r="X226"/>
    </row>
    <row r="227" spans="4:24" s="44" customFormat="1" outlineLevel="1" x14ac:dyDescent="0.25">
      <c r="D227" s="176"/>
      <c r="E227" s="40" t="s">
        <v>75</v>
      </c>
      <c r="F227" s="41" t="s">
        <v>87</v>
      </c>
      <c r="G227" s="133">
        <f t="shared" ref="G227:H227" si="92">+G27+G47+G67+G87+G107+G127+G147+G167+G187+G207</f>
        <v>0</v>
      </c>
      <c r="H227" s="133">
        <f t="shared" si="92"/>
        <v>0</v>
      </c>
      <c r="I227" s="133">
        <f t="shared" ref="I227:T227" si="93">+I27+I47+I67+I87+I107+I127+I147+I167+I187+I207</f>
        <v>0</v>
      </c>
      <c r="J227" s="134">
        <f t="shared" si="93"/>
        <v>0</v>
      </c>
      <c r="K227" s="134">
        <f t="shared" si="93"/>
        <v>0</v>
      </c>
      <c r="L227" s="134">
        <f t="shared" si="93"/>
        <v>0</v>
      </c>
      <c r="M227" s="134">
        <f t="shared" si="93"/>
        <v>0</v>
      </c>
      <c r="N227" s="134">
        <f t="shared" si="93"/>
        <v>0</v>
      </c>
      <c r="O227" s="134">
        <f t="shared" si="93"/>
        <v>0</v>
      </c>
      <c r="P227" s="134">
        <f t="shared" si="93"/>
        <v>0</v>
      </c>
      <c r="Q227" s="134">
        <f t="shared" si="93"/>
        <v>0</v>
      </c>
      <c r="R227" s="134">
        <f t="shared" si="93"/>
        <v>0</v>
      </c>
      <c r="S227" s="134">
        <f t="shared" si="93"/>
        <v>0</v>
      </c>
      <c r="T227" s="134">
        <f t="shared" si="93"/>
        <v>0</v>
      </c>
      <c r="U227"/>
      <c r="V227"/>
      <c r="W227" s="106"/>
      <c r="X227"/>
    </row>
    <row r="228" spans="4:24" s="44" customFormat="1" outlineLevel="1" x14ac:dyDescent="0.25">
      <c r="D228" s="174" t="s">
        <v>88</v>
      </c>
      <c r="E228" s="34" t="s">
        <v>71</v>
      </c>
      <c r="F228" s="35" t="s">
        <v>89</v>
      </c>
      <c r="G228" s="135">
        <f t="shared" ref="G228:H228" si="94">+G28+G48+G68+G88+G108+G128+G148+G168+G188+G208</f>
        <v>0</v>
      </c>
      <c r="H228" s="135">
        <f t="shared" si="94"/>
        <v>0</v>
      </c>
      <c r="I228" s="135">
        <f t="shared" ref="I228:T228" si="95">+I28+I48+I68+I88+I108+I128+I148+I168+I188+I208</f>
        <v>0</v>
      </c>
      <c r="J228" s="136">
        <f t="shared" si="95"/>
        <v>0</v>
      </c>
      <c r="K228" s="136">
        <f t="shared" si="95"/>
        <v>0</v>
      </c>
      <c r="L228" s="136">
        <f t="shared" si="95"/>
        <v>0</v>
      </c>
      <c r="M228" s="136">
        <f t="shared" si="95"/>
        <v>0</v>
      </c>
      <c r="N228" s="136">
        <f t="shared" si="95"/>
        <v>0</v>
      </c>
      <c r="O228" s="136">
        <f t="shared" si="95"/>
        <v>0</v>
      </c>
      <c r="P228" s="136">
        <f t="shared" si="95"/>
        <v>0</v>
      </c>
      <c r="Q228" s="136">
        <f t="shared" si="95"/>
        <v>0</v>
      </c>
      <c r="R228" s="136">
        <f t="shared" si="95"/>
        <v>0</v>
      </c>
      <c r="S228" s="136">
        <f t="shared" si="95"/>
        <v>0</v>
      </c>
      <c r="T228" s="136">
        <f t="shared" si="95"/>
        <v>0</v>
      </c>
      <c r="U228"/>
      <c r="V228"/>
      <c r="W228" s="106"/>
      <c r="X228"/>
    </row>
    <row r="229" spans="4:24" s="44" customFormat="1" outlineLevel="1" x14ac:dyDescent="0.25">
      <c r="D229" s="175"/>
      <c r="E229" s="37" t="s">
        <v>73</v>
      </c>
      <c r="F229" s="38" t="s">
        <v>89</v>
      </c>
      <c r="G229" s="137">
        <f t="shared" ref="G229:H229" si="96">+G29+G49+G69+G89+G109+G129+G149+G169+G189+G209</f>
        <v>0</v>
      </c>
      <c r="H229" s="137">
        <f t="shared" si="96"/>
        <v>0</v>
      </c>
      <c r="I229" s="137">
        <f t="shared" ref="I229:T229" si="97">+I29+I49+I69+I89+I109+I129+I149+I169+I189+I209</f>
        <v>0</v>
      </c>
      <c r="J229" s="132">
        <f t="shared" si="97"/>
        <v>0</v>
      </c>
      <c r="K229" s="132">
        <f t="shared" si="97"/>
        <v>0</v>
      </c>
      <c r="L229" s="132">
        <f t="shared" si="97"/>
        <v>0</v>
      </c>
      <c r="M229" s="132">
        <f t="shared" si="97"/>
        <v>0</v>
      </c>
      <c r="N229" s="132">
        <f t="shared" si="97"/>
        <v>0</v>
      </c>
      <c r="O229" s="132">
        <f t="shared" si="97"/>
        <v>0</v>
      </c>
      <c r="P229" s="132">
        <f t="shared" si="97"/>
        <v>0</v>
      </c>
      <c r="Q229" s="132">
        <f t="shared" si="97"/>
        <v>0</v>
      </c>
      <c r="R229" s="132">
        <f t="shared" si="97"/>
        <v>0</v>
      </c>
      <c r="S229" s="132">
        <f t="shared" si="97"/>
        <v>0</v>
      </c>
      <c r="T229" s="132">
        <f t="shared" si="97"/>
        <v>0</v>
      </c>
      <c r="U229"/>
      <c r="V229"/>
      <c r="W229" s="106"/>
      <c r="X229"/>
    </row>
    <row r="230" spans="4:24" s="44" customFormat="1" outlineLevel="1" x14ac:dyDescent="0.25">
      <c r="D230" s="175"/>
      <c r="E230" s="37" t="s">
        <v>74</v>
      </c>
      <c r="F230" s="38" t="s">
        <v>89</v>
      </c>
      <c r="G230" s="137">
        <f t="shared" ref="G230:H230" si="98">+G30+G50+G70+G90+G110+G130+G150+G170+G190+G210</f>
        <v>0</v>
      </c>
      <c r="H230" s="137">
        <f t="shared" si="98"/>
        <v>0</v>
      </c>
      <c r="I230" s="137">
        <f t="shared" ref="I230:T230" si="99">+I30+I50+I70+I90+I110+I130+I150+I170+I190+I210</f>
        <v>0</v>
      </c>
      <c r="J230" s="132">
        <f t="shared" si="99"/>
        <v>0</v>
      </c>
      <c r="K230" s="132">
        <f t="shared" si="99"/>
        <v>0</v>
      </c>
      <c r="L230" s="132">
        <f t="shared" si="99"/>
        <v>0</v>
      </c>
      <c r="M230" s="132">
        <f t="shared" si="99"/>
        <v>0</v>
      </c>
      <c r="N230" s="132">
        <f t="shared" si="99"/>
        <v>0</v>
      </c>
      <c r="O230" s="132">
        <f t="shared" si="99"/>
        <v>0</v>
      </c>
      <c r="P230" s="132">
        <f t="shared" si="99"/>
        <v>0</v>
      </c>
      <c r="Q230" s="132">
        <f t="shared" si="99"/>
        <v>0</v>
      </c>
      <c r="R230" s="132">
        <f t="shared" si="99"/>
        <v>0</v>
      </c>
      <c r="S230" s="132">
        <f t="shared" si="99"/>
        <v>0</v>
      </c>
      <c r="T230" s="132">
        <f t="shared" si="99"/>
        <v>0</v>
      </c>
      <c r="U230"/>
      <c r="V230"/>
      <c r="W230" s="106"/>
      <c r="X230"/>
    </row>
    <row r="231" spans="4:24" s="44" customFormat="1" outlineLevel="1" x14ac:dyDescent="0.25">
      <c r="D231" s="176"/>
      <c r="E231" s="40" t="s">
        <v>75</v>
      </c>
      <c r="F231" s="41" t="s">
        <v>89</v>
      </c>
      <c r="G231" s="138">
        <f t="shared" ref="G231:H231" si="100">+G31+G51+G71+G91+G111+G131+G151+G171+G191+G211</f>
        <v>0</v>
      </c>
      <c r="H231" s="138">
        <f t="shared" si="100"/>
        <v>0</v>
      </c>
      <c r="I231" s="138">
        <f t="shared" ref="I231:T231" si="101">+I31+I51+I71+I91+I111+I131+I151+I171+I191+I211</f>
        <v>0</v>
      </c>
      <c r="J231" s="139">
        <f t="shared" si="101"/>
        <v>0</v>
      </c>
      <c r="K231" s="139">
        <f t="shared" si="101"/>
        <v>0</v>
      </c>
      <c r="L231" s="139">
        <f t="shared" si="101"/>
        <v>0</v>
      </c>
      <c r="M231" s="139">
        <f t="shared" si="101"/>
        <v>0</v>
      </c>
      <c r="N231" s="139">
        <f t="shared" si="101"/>
        <v>0</v>
      </c>
      <c r="O231" s="139">
        <f t="shared" si="101"/>
        <v>0</v>
      </c>
      <c r="P231" s="139">
        <f t="shared" si="101"/>
        <v>0</v>
      </c>
      <c r="Q231" s="139">
        <f t="shared" si="101"/>
        <v>0</v>
      </c>
      <c r="R231" s="139">
        <f t="shared" si="101"/>
        <v>0</v>
      </c>
      <c r="S231" s="139">
        <f t="shared" si="101"/>
        <v>0</v>
      </c>
      <c r="T231" s="139">
        <f t="shared" si="101"/>
        <v>0</v>
      </c>
      <c r="U231"/>
      <c r="V231"/>
      <c r="W231" s="106"/>
      <c r="X231"/>
    </row>
    <row r="232" spans="4:24" s="44" customFormat="1" ht="18.75" x14ac:dyDescent="0.3">
      <c r="D232" s="78"/>
      <c r="E232" s="79" t="s">
        <v>104</v>
      </c>
      <c r="F232" s="78"/>
      <c r="G232" s="80">
        <f t="shared" ref="G232:T232" si="102">+G221+G201+G181+G161+G141+G121+G101+G81+G61+G41</f>
        <v>0</v>
      </c>
      <c r="H232" s="80">
        <f t="shared" si="102"/>
        <v>0</v>
      </c>
      <c r="I232" s="80">
        <f t="shared" si="102"/>
        <v>0</v>
      </c>
      <c r="J232" s="80">
        <f t="shared" si="102"/>
        <v>0</v>
      </c>
      <c r="K232" s="80">
        <f t="shared" si="102"/>
        <v>0</v>
      </c>
      <c r="L232" s="80">
        <f t="shared" si="102"/>
        <v>0</v>
      </c>
      <c r="M232" s="80">
        <f t="shared" si="102"/>
        <v>0</v>
      </c>
      <c r="N232" s="80">
        <f t="shared" si="102"/>
        <v>0</v>
      </c>
      <c r="O232" s="80">
        <f t="shared" si="102"/>
        <v>0</v>
      </c>
      <c r="P232" s="80">
        <f t="shared" si="102"/>
        <v>0</v>
      </c>
      <c r="Q232" s="80">
        <f t="shared" si="102"/>
        <v>0</v>
      </c>
      <c r="R232" s="80">
        <f t="shared" si="102"/>
        <v>0</v>
      </c>
      <c r="S232" s="80">
        <f t="shared" si="102"/>
        <v>0</v>
      </c>
      <c r="T232" s="80">
        <f t="shared" si="102"/>
        <v>0</v>
      </c>
      <c r="U232"/>
      <c r="V232"/>
      <c r="W232" s="106"/>
      <c r="X232"/>
    </row>
    <row r="233" spans="4:24" s="44" customFormat="1" x14ac:dyDescent="0.25">
      <c r="E233" s="68"/>
      <c r="F233" s="68"/>
      <c r="G233" s="68"/>
      <c r="H233" s="68"/>
      <c r="I233" s="45"/>
      <c r="J233" s="45"/>
      <c r="K233" s="45"/>
      <c r="L233" s="45"/>
      <c r="M233" s="45"/>
      <c r="N233" s="45"/>
      <c r="O233" s="45"/>
      <c r="U233"/>
      <c r="V233"/>
      <c r="W233" s="106"/>
      <c r="X233"/>
    </row>
    <row r="234" spans="4:24" s="44" customFormat="1" ht="18.75" x14ac:dyDescent="0.3">
      <c r="D234" s="81"/>
      <c r="E234" s="82"/>
      <c r="F234" s="81"/>
      <c r="G234" s="81"/>
      <c r="H234" s="81"/>
      <c r="I234" s="83"/>
      <c r="J234" s="83"/>
      <c r="K234" s="83"/>
      <c r="L234" s="83"/>
      <c r="M234" s="83"/>
      <c r="N234" s="83"/>
      <c r="O234" s="83"/>
      <c r="P234" s="83"/>
      <c r="Q234" s="83"/>
      <c r="R234" s="83"/>
      <c r="S234" s="83"/>
      <c r="T234" s="83"/>
      <c r="U234"/>
      <c r="V234"/>
      <c r="W234" s="106"/>
      <c r="X234"/>
    </row>
    <row r="235" spans="4:24" x14ac:dyDescent="0.25">
      <c r="E235" s="44"/>
      <c r="F235" s="68"/>
      <c r="G235" s="68"/>
      <c r="H235" s="68"/>
      <c r="I235" s="68"/>
      <c r="J235" s="45"/>
      <c r="K235" s="45"/>
      <c r="L235" s="45"/>
      <c r="M235" s="45"/>
      <c r="N235" s="45"/>
      <c r="O235" s="45"/>
      <c r="P235" s="45"/>
      <c r="Q235" s="44"/>
      <c r="R235" s="44"/>
      <c r="S235" s="44"/>
      <c r="T235" s="44"/>
    </row>
  </sheetData>
  <sheetProtection algorithmName="SHA-512" hashValue="E1RlDzVAqHMMUBSO/UA9/g95d3pCgtSC/xn4wTkCwbE87tClkYi1Jj7/nUNAqaLRQ7zNBMXS9Q5opHEDKwBjTQ==" saltValue="ULq0cCHrgBHrbhgt9ZcXkg==" spinCount="100000" sheet="1" objects="1" scenarios="1"/>
  <mergeCells count="50">
    <mergeCell ref="D224:D227"/>
    <mergeCell ref="D228:D231"/>
    <mergeCell ref="D48:D51"/>
    <mergeCell ref="D16:D19"/>
    <mergeCell ref="D24:D27"/>
    <mergeCell ref="D28:D31"/>
    <mergeCell ref="D32:D35"/>
    <mergeCell ref="D36:D39"/>
    <mergeCell ref="D44:D47"/>
    <mergeCell ref="D108:D111"/>
    <mergeCell ref="D52:D55"/>
    <mergeCell ref="D56:D59"/>
    <mergeCell ref="D64:D67"/>
    <mergeCell ref="D68:D71"/>
    <mergeCell ref="D72:D75"/>
    <mergeCell ref="D76:D79"/>
    <mergeCell ref="A1:B1"/>
    <mergeCell ref="E1:I1"/>
    <mergeCell ref="A6:B6"/>
    <mergeCell ref="D6:Q6"/>
    <mergeCell ref="D10:D13"/>
    <mergeCell ref="D5:R5"/>
    <mergeCell ref="D4:Q4"/>
    <mergeCell ref="D84:D87"/>
    <mergeCell ref="D88:D91"/>
    <mergeCell ref="D92:D95"/>
    <mergeCell ref="D96:D99"/>
    <mergeCell ref="D104:D107"/>
    <mergeCell ref="D168:D171"/>
    <mergeCell ref="D112:D115"/>
    <mergeCell ref="D116:D119"/>
    <mergeCell ref="D124:D127"/>
    <mergeCell ref="D128:D131"/>
    <mergeCell ref="D132:D135"/>
    <mergeCell ref="D136:D139"/>
    <mergeCell ref="D144:D147"/>
    <mergeCell ref="D148:D151"/>
    <mergeCell ref="D152:D155"/>
    <mergeCell ref="D156:D159"/>
    <mergeCell ref="D164:D167"/>
    <mergeCell ref="D204:D207"/>
    <mergeCell ref="D208:D211"/>
    <mergeCell ref="D212:D215"/>
    <mergeCell ref="D216:D219"/>
    <mergeCell ref="D172:D175"/>
    <mergeCell ref="D176:D179"/>
    <mergeCell ref="D184:D187"/>
    <mergeCell ref="D188:D191"/>
    <mergeCell ref="D192:D195"/>
    <mergeCell ref="D196:D199"/>
  </mergeCells>
  <conditionalFormatting sqref="G41:T41">
    <cfRule type="cellIs" dxfId="42" priority="36" operator="lessThan">
      <formula>0</formula>
    </cfRule>
  </conditionalFormatting>
  <conditionalFormatting sqref="G61:T61">
    <cfRule type="cellIs" dxfId="41" priority="13" operator="lessThan">
      <formula>0</formula>
    </cfRule>
  </conditionalFormatting>
  <conditionalFormatting sqref="G81:T81">
    <cfRule type="cellIs" dxfId="40" priority="12" operator="lessThan">
      <formula>0</formula>
    </cfRule>
  </conditionalFormatting>
  <conditionalFormatting sqref="G101:T101">
    <cfRule type="cellIs" dxfId="39" priority="11" operator="lessThan">
      <formula>0</formula>
    </cfRule>
  </conditionalFormatting>
  <conditionalFormatting sqref="G121:T121">
    <cfRule type="cellIs" dxfId="38" priority="10" operator="lessThan">
      <formula>0</formula>
    </cfRule>
  </conditionalFormatting>
  <conditionalFormatting sqref="G141:T141">
    <cfRule type="cellIs" dxfId="37" priority="9" operator="lessThan">
      <formula>0</formula>
    </cfRule>
  </conditionalFormatting>
  <conditionalFormatting sqref="G161:T161">
    <cfRule type="cellIs" dxfId="36" priority="8" operator="lessThan">
      <formula>0</formula>
    </cfRule>
  </conditionalFormatting>
  <conditionalFormatting sqref="G181:T181">
    <cfRule type="cellIs" dxfId="35" priority="7" operator="lessThan">
      <formula>0</formula>
    </cfRule>
  </conditionalFormatting>
  <conditionalFormatting sqref="G201:T201">
    <cfRule type="cellIs" dxfId="34" priority="6" operator="lessThan">
      <formula>0</formula>
    </cfRule>
  </conditionalFormatting>
  <conditionalFormatting sqref="G221:T221">
    <cfRule type="cellIs" dxfId="33" priority="5" operator="lessThan">
      <formula>0</formula>
    </cfRule>
  </conditionalFormatting>
  <conditionalFormatting sqref="G232:T232">
    <cfRule type="cellIs" dxfId="32" priority="23" operator="lessThan">
      <formula>0</formula>
    </cfRule>
  </conditionalFormatting>
  <conditionalFormatting sqref="I234:T234">
    <cfRule type="cellIs" dxfId="31" priority="24"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F3716-8166-4B7F-9B88-3FB67E864270}">
  <sheetPr>
    <tabColor rgb="FF00B050"/>
  </sheetPr>
  <dimension ref="A1:X235"/>
  <sheetViews>
    <sheetView showGridLines="0" zoomScale="70" zoomScaleNormal="70" workbookViewId="0">
      <pane xSplit="6" ySplit="21" topLeftCell="M79" activePane="bottomRight" state="frozen"/>
      <selection pane="topRight" activeCell="F22" sqref="F22"/>
      <selection pane="bottomLeft" activeCell="F22" sqref="F22"/>
      <selection pane="bottomRight" activeCell="T4" sqref="T4"/>
    </sheetView>
  </sheetViews>
  <sheetFormatPr baseColWidth="10" defaultColWidth="11.42578125" defaultRowHeight="15" outlineLevelRow="1" x14ac:dyDescent="0.25"/>
  <cols>
    <col min="3" max="3" width="7.140625" customWidth="1"/>
    <col min="4" max="4" width="22.85546875" customWidth="1"/>
    <col min="5" max="5" width="41.140625" customWidth="1"/>
    <col min="6" max="6" width="24" customWidth="1"/>
    <col min="7" max="8" width="19" customWidth="1"/>
    <col min="9" max="9" width="18.140625" customWidth="1"/>
    <col min="10" max="10" width="17.28515625" bestFit="1" customWidth="1"/>
    <col min="11" max="17" width="15.85546875" customWidth="1"/>
    <col min="18" max="18" width="18.140625" customWidth="1"/>
    <col min="19" max="19" width="17.5703125" customWidth="1"/>
    <col min="20" max="20" width="17.140625" customWidth="1"/>
    <col min="21" max="22" width="13.28515625" customWidth="1"/>
    <col min="23" max="23" width="11.42578125" style="106"/>
  </cols>
  <sheetData>
    <row r="1" spans="1:20" ht="26.25" x14ac:dyDescent="0.4">
      <c r="A1" s="180" t="s">
        <v>38</v>
      </c>
      <c r="B1" s="181"/>
      <c r="E1" s="182" t="s">
        <v>79</v>
      </c>
      <c r="F1" s="183"/>
      <c r="G1" s="183"/>
      <c r="H1" s="183"/>
      <c r="I1" s="184"/>
    </row>
    <row r="4" spans="1:20" ht="35.25" customHeight="1" x14ac:dyDescent="0.25">
      <c r="D4" s="189" t="s">
        <v>1</v>
      </c>
      <c r="E4" s="189"/>
      <c r="F4" s="189"/>
      <c r="G4" s="189"/>
      <c r="H4" s="189"/>
      <c r="I4" s="189"/>
      <c r="J4" s="189"/>
      <c r="K4" s="189"/>
      <c r="L4" s="189"/>
      <c r="M4" s="189"/>
      <c r="N4" s="189"/>
      <c r="O4" s="189"/>
      <c r="P4" s="189"/>
      <c r="Q4" s="189"/>
    </row>
    <row r="5" spans="1:20" ht="30.75" customHeight="1" x14ac:dyDescent="0.25">
      <c r="D5" s="162" t="s">
        <v>80</v>
      </c>
      <c r="E5" s="162"/>
      <c r="F5" s="162"/>
      <c r="G5" s="162"/>
      <c r="H5" s="162"/>
      <c r="I5" s="162"/>
      <c r="J5" s="162"/>
      <c r="K5" s="162"/>
      <c r="L5" s="162"/>
      <c r="M5" s="162"/>
      <c r="N5" s="162"/>
      <c r="O5" s="162"/>
      <c r="P5" s="162"/>
      <c r="Q5" s="162"/>
      <c r="R5" s="162"/>
    </row>
    <row r="6" spans="1:20" ht="54.75" customHeight="1" x14ac:dyDescent="0.25">
      <c r="A6" s="185"/>
      <c r="B6" s="185"/>
      <c r="D6" s="173" t="s">
        <v>81</v>
      </c>
      <c r="E6" s="173"/>
      <c r="F6" s="173"/>
      <c r="G6" s="173"/>
      <c r="H6" s="173"/>
      <c r="I6" s="173"/>
      <c r="J6" s="173"/>
      <c r="K6" s="173"/>
      <c r="L6" s="173"/>
      <c r="M6" s="173"/>
      <c r="N6" s="173"/>
      <c r="O6" s="173"/>
      <c r="P6" s="173"/>
      <c r="Q6" s="173"/>
      <c r="R6" s="24"/>
      <c r="S6" s="24"/>
      <c r="T6" s="24"/>
    </row>
    <row r="7" spans="1:20" x14ac:dyDescent="0.25">
      <c r="E7" s="25" t="s">
        <v>82</v>
      </c>
      <c r="F7" s="26"/>
      <c r="G7" s="26"/>
      <c r="H7" s="26"/>
      <c r="I7" s="27"/>
      <c r="J7" s="28">
        <v>44501</v>
      </c>
      <c r="K7" s="29" t="s">
        <v>83</v>
      </c>
      <c r="L7" s="30">
        <v>45291</v>
      </c>
    </row>
    <row r="8" spans="1:20" x14ac:dyDescent="0.25">
      <c r="E8" s="31"/>
      <c r="F8" s="32"/>
      <c r="G8" s="32"/>
      <c r="H8" s="32"/>
      <c r="I8" s="32"/>
      <c r="J8" s="33"/>
    </row>
    <row r="9" spans="1:20" x14ac:dyDescent="0.25">
      <c r="E9" s="31"/>
      <c r="F9" s="32"/>
      <c r="G9" s="2">
        <f t="shared" ref="G9:T9" si="0">+G15</f>
        <v>44501</v>
      </c>
      <c r="H9" s="2">
        <f t="shared" si="0"/>
        <v>44531</v>
      </c>
      <c r="I9" s="2">
        <f t="shared" si="0"/>
        <v>44562</v>
      </c>
      <c r="J9" s="2">
        <f t="shared" si="0"/>
        <v>44593</v>
      </c>
      <c r="K9" s="2">
        <f t="shared" si="0"/>
        <v>44621</v>
      </c>
      <c r="L9" s="2">
        <f t="shared" si="0"/>
        <v>44652</v>
      </c>
      <c r="M9" s="2">
        <f t="shared" si="0"/>
        <v>44682</v>
      </c>
      <c r="N9" s="2">
        <f t="shared" si="0"/>
        <v>44713</v>
      </c>
      <c r="O9" s="2">
        <f t="shared" si="0"/>
        <v>44743</v>
      </c>
      <c r="P9" s="2">
        <f t="shared" si="0"/>
        <v>44774</v>
      </c>
      <c r="Q9" s="2">
        <f t="shared" si="0"/>
        <v>44805</v>
      </c>
      <c r="R9" s="2">
        <f t="shared" si="0"/>
        <v>44835</v>
      </c>
      <c r="S9" s="2">
        <f t="shared" si="0"/>
        <v>44866</v>
      </c>
      <c r="T9" s="2">
        <f t="shared" si="0"/>
        <v>44896</v>
      </c>
    </row>
    <row r="10" spans="1:20" x14ac:dyDescent="0.25">
      <c r="D10" s="186" t="s">
        <v>84</v>
      </c>
      <c r="E10" s="34" t="str">
        <f>+'II. Références Prix'!B4</f>
        <v xml:space="preserve">Base </v>
      </c>
      <c r="F10" s="35" t="str">
        <f>+'II. Références Prix'!C4</f>
        <v>c€/kWh HT</v>
      </c>
      <c r="G10" s="36">
        <f>+'II. Références Prix'!D4</f>
        <v>8.5</v>
      </c>
      <c r="H10" s="36">
        <f>+'II. Références Prix'!E4</f>
        <v>8.5</v>
      </c>
      <c r="I10" s="36">
        <f>+'II. Références Prix'!F4</f>
        <v>8.5</v>
      </c>
      <c r="J10" s="36">
        <f>+'II. Références Prix'!G4</f>
        <v>8.5</v>
      </c>
      <c r="K10" s="36">
        <f>+'II. Références Prix'!H4</f>
        <v>8.5</v>
      </c>
      <c r="L10" s="36">
        <f>+'II. Références Prix'!I4</f>
        <v>8.5</v>
      </c>
      <c r="M10" s="36">
        <f>+'II. Références Prix'!J4</f>
        <v>8.5</v>
      </c>
      <c r="N10" s="36">
        <f>+'II. Références Prix'!K4</f>
        <v>8.5</v>
      </c>
      <c r="O10" s="36">
        <f>+'II. Références Prix'!L4</f>
        <v>8.5</v>
      </c>
      <c r="P10" s="36">
        <f>+'II. Références Prix'!M4</f>
        <v>8.5</v>
      </c>
      <c r="Q10" s="36">
        <f>+'II. Références Prix'!N4</f>
        <v>8.5</v>
      </c>
      <c r="R10" s="36">
        <f>+'II. Références Prix'!O4</f>
        <v>8.5</v>
      </c>
      <c r="S10" s="36">
        <f>+'II. Références Prix'!P4</f>
        <v>8.5</v>
      </c>
      <c r="T10" s="36">
        <f>+'II. Références Prix'!Q4</f>
        <v>8.5</v>
      </c>
    </row>
    <row r="11" spans="1:20" x14ac:dyDescent="0.25">
      <c r="D11" s="187"/>
      <c r="E11" s="37" t="str">
        <f>+'II. Références Prix'!B5</f>
        <v>B0</v>
      </c>
      <c r="F11" s="38" t="str">
        <f>+'II. Références Prix'!C5</f>
        <v>c€/kWh HT</v>
      </c>
      <c r="G11" s="39">
        <f>+'II. Références Prix'!D5</f>
        <v>8.5</v>
      </c>
      <c r="H11" s="39">
        <f>+'II. Références Prix'!E5</f>
        <v>8.5</v>
      </c>
      <c r="I11" s="39">
        <f>+'II. Références Prix'!F5</f>
        <v>8.5</v>
      </c>
      <c r="J11" s="39">
        <f>+'II. Références Prix'!G5</f>
        <v>8.5</v>
      </c>
      <c r="K11" s="39">
        <f>+'II. Références Prix'!H5</f>
        <v>8.5</v>
      </c>
      <c r="L11" s="39">
        <f>+'II. Références Prix'!I5</f>
        <v>8.5</v>
      </c>
      <c r="M11" s="39">
        <f>+'II. Références Prix'!J5</f>
        <v>8.5</v>
      </c>
      <c r="N11" s="39">
        <f>+'II. Références Prix'!K5</f>
        <v>8.5</v>
      </c>
      <c r="O11" s="39">
        <f>+'II. Références Prix'!L5</f>
        <v>8.5</v>
      </c>
      <c r="P11" s="39">
        <f>+'II. Références Prix'!M5</f>
        <v>8.5</v>
      </c>
      <c r="Q11" s="39">
        <f>+'II. Références Prix'!N5</f>
        <v>8.5</v>
      </c>
      <c r="R11" s="39">
        <f>+'II. Références Prix'!O5</f>
        <v>8.5</v>
      </c>
      <c r="S11" s="39">
        <f>+'II. Références Prix'!P5</f>
        <v>8.5</v>
      </c>
      <c r="T11" s="39">
        <f>+'II. Références Prix'!Q5</f>
        <v>8.5</v>
      </c>
    </row>
    <row r="12" spans="1:20" x14ac:dyDescent="0.25">
      <c r="D12" s="187"/>
      <c r="E12" s="37" t="str">
        <f>+'II. Références Prix'!B6</f>
        <v>B1</v>
      </c>
      <c r="F12" s="38" t="str">
        <f>+'II. Références Prix'!C6</f>
        <v>c€/kWh HT</v>
      </c>
      <c r="G12" s="39">
        <f>+'II. Références Prix'!D6</f>
        <v>6.43</v>
      </c>
      <c r="H12" s="39">
        <f>+'II. Références Prix'!E6</f>
        <v>6.43</v>
      </c>
      <c r="I12" s="39">
        <f>+'II. Références Prix'!F6</f>
        <v>6.43</v>
      </c>
      <c r="J12" s="39">
        <f>+'II. Références Prix'!G6</f>
        <v>6.43</v>
      </c>
      <c r="K12" s="39">
        <f>+'II. Références Prix'!H6</f>
        <v>6.43</v>
      </c>
      <c r="L12" s="39">
        <f>+'II. Références Prix'!I6</f>
        <v>6.43</v>
      </c>
      <c r="M12" s="39">
        <f>+'II. Références Prix'!J6</f>
        <v>6.43</v>
      </c>
      <c r="N12" s="39">
        <f>+'II. Références Prix'!K6</f>
        <v>6.43</v>
      </c>
      <c r="O12" s="39">
        <f>+'II. Références Prix'!L6</f>
        <v>6.43</v>
      </c>
      <c r="P12" s="39">
        <f>+'II. Références Prix'!M6</f>
        <v>6.43</v>
      </c>
      <c r="Q12" s="39">
        <f>+'II. Références Prix'!N6</f>
        <v>6.43</v>
      </c>
      <c r="R12" s="39">
        <f>+'II. Références Prix'!O6</f>
        <v>6.43</v>
      </c>
      <c r="S12" s="39">
        <f>+'II. Références Prix'!P6</f>
        <v>6.43</v>
      </c>
      <c r="T12" s="39">
        <f>+'II. Références Prix'!Q6</f>
        <v>6.43</v>
      </c>
    </row>
    <row r="13" spans="1:20" x14ac:dyDescent="0.25">
      <c r="D13" s="188"/>
      <c r="E13" s="40" t="str">
        <f>+'II. Références Prix'!B7</f>
        <v>B2I</v>
      </c>
      <c r="F13" s="41" t="str">
        <f>+'II. Références Prix'!C7</f>
        <v>c€/kWh HT</v>
      </c>
      <c r="G13" s="42">
        <f>+'II. Références Prix'!D7</f>
        <v>6.43</v>
      </c>
      <c r="H13" s="42">
        <f>+'II. Références Prix'!E7</f>
        <v>6.43</v>
      </c>
      <c r="I13" s="42">
        <f>+'II. Références Prix'!F7</f>
        <v>6.43</v>
      </c>
      <c r="J13" s="42">
        <f>+'II. Références Prix'!G7</f>
        <v>6.43</v>
      </c>
      <c r="K13" s="42">
        <f>+'II. Références Prix'!H7</f>
        <v>6.43</v>
      </c>
      <c r="L13" s="42">
        <f>+'II. Références Prix'!I7</f>
        <v>6.43</v>
      </c>
      <c r="M13" s="42">
        <f>+'II. Références Prix'!J7</f>
        <v>6.43</v>
      </c>
      <c r="N13" s="42">
        <f>+'II. Références Prix'!K7</f>
        <v>6.43</v>
      </c>
      <c r="O13" s="42">
        <f>+'II. Références Prix'!L7</f>
        <v>6.43</v>
      </c>
      <c r="P13" s="42">
        <f>+'II. Références Prix'!M7</f>
        <v>6.43</v>
      </c>
      <c r="Q13" s="42">
        <f>+'II. Références Prix'!N7</f>
        <v>6.43</v>
      </c>
      <c r="R13" s="42">
        <f>+'II. Références Prix'!O7</f>
        <v>6.43</v>
      </c>
      <c r="S13" s="42">
        <f>+'II. Références Prix'!P7</f>
        <v>6.43</v>
      </c>
      <c r="T13" s="42">
        <f>+'II. Références Prix'!Q7</f>
        <v>6.43</v>
      </c>
    </row>
    <row r="14" spans="1:20" x14ac:dyDescent="0.25">
      <c r="E14" s="31"/>
      <c r="F14" s="32"/>
      <c r="G14" s="32"/>
      <c r="H14" s="32"/>
      <c r="I14" s="32"/>
      <c r="J14" s="33"/>
    </row>
    <row r="15" spans="1:20" x14ac:dyDescent="0.25">
      <c r="E15" s="31"/>
      <c r="F15" s="32"/>
      <c r="G15" s="2">
        <v>44501</v>
      </c>
      <c r="H15" s="2">
        <v>44531</v>
      </c>
      <c r="I15" s="2">
        <v>44562</v>
      </c>
      <c r="J15" s="2">
        <f t="shared" ref="J15:T15" si="1">+EDATE(I15,1)</f>
        <v>44593</v>
      </c>
      <c r="K15" s="2">
        <f t="shared" si="1"/>
        <v>44621</v>
      </c>
      <c r="L15" s="2">
        <f t="shared" si="1"/>
        <v>44652</v>
      </c>
      <c r="M15" s="2">
        <f t="shared" si="1"/>
        <v>44682</v>
      </c>
      <c r="N15" s="2">
        <f t="shared" si="1"/>
        <v>44713</v>
      </c>
      <c r="O15" s="2">
        <f t="shared" si="1"/>
        <v>44743</v>
      </c>
      <c r="P15" s="2">
        <f t="shared" si="1"/>
        <v>44774</v>
      </c>
      <c r="Q15" s="2">
        <f t="shared" si="1"/>
        <v>44805</v>
      </c>
      <c r="R15" s="2">
        <f t="shared" si="1"/>
        <v>44835</v>
      </c>
      <c r="S15" s="2">
        <f t="shared" si="1"/>
        <v>44866</v>
      </c>
      <c r="T15" s="2">
        <f t="shared" si="1"/>
        <v>44896</v>
      </c>
    </row>
    <row r="16" spans="1:20" x14ac:dyDescent="0.25">
      <c r="D16" s="186" t="s">
        <v>84</v>
      </c>
      <c r="E16" s="34" t="s">
        <v>71</v>
      </c>
      <c r="F16" s="35" t="s">
        <v>72</v>
      </c>
      <c r="G16" s="36">
        <f>+'II. Références Prix'!D9</f>
        <v>10.220000000000001</v>
      </c>
      <c r="H16" s="36">
        <f>+'II. Références Prix'!E9</f>
        <v>12.26</v>
      </c>
      <c r="I16" s="36">
        <f>+'II. Références Prix'!F9</f>
        <v>11.91</v>
      </c>
      <c r="J16" s="36">
        <f>+'II. Références Prix'!G9</f>
        <v>14.47</v>
      </c>
      <c r="K16" s="36">
        <f>+'II. Références Prix'!H9</f>
        <v>12.02</v>
      </c>
      <c r="L16" s="36">
        <f>+'II. Références Prix'!I9</f>
        <v>11.67</v>
      </c>
      <c r="M16" s="36">
        <f>+'II. Références Prix'!J9</f>
        <v>15.53</v>
      </c>
      <c r="N16" s="36">
        <f>+'II. Références Prix'!K9</f>
        <v>12.87</v>
      </c>
      <c r="O16" s="36">
        <f>+'II. Références Prix'!L9</f>
        <v>12.77</v>
      </c>
      <c r="P16" s="36">
        <f>+'II. Références Prix'!M9</f>
        <v>14.09</v>
      </c>
      <c r="Q16" s="36">
        <f>+'II. Références Prix'!N9</f>
        <v>17.97</v>
      </c>
      <c r="R16" s="36">
        <f>+'II. Références Prix'!O9</f>
        <v>24.83</v>
      </c>
      <c r="S16" s="36">
        <f>+'II. Références Prix'!P9</f>
        <v>23.57</v>
      </c>
      <c r="T16" s="36">
        <f>+'II. Références Prix'!Q9</f>
        <v>19.5</v>
      </c>
    </row>
    <row r="17" spans="4:24" x14ac:dyDescent="0.25">
      <c r="D17" s="187"/>
      <c r="E17" s="37" t="s">
        <v>73</v>
      </c>
      <c r="F17" s="38" t="s">
        <v>72</v>
      </c>
      <c r="G17" s="39">
        <f>+'II. Références Prix'!D10</f>
        <v>10.220000000000001</v>
      </c>
      <c r="H17" s="39">
        <f>+'II. Références Prix'!E10</f>
        <v>12.26</v>
      </c>
      <c r="I17" s="39">
        <f>+'II. Références Prix'!F10</f>
        <v>11.91</v>
      </c>
      <c r="J17" s="39">
        <f>+'II. Références Prix'!G10</f>
        <v>14.47</v>
      </c>
      <c r="K17" s="39">
        <f>+'II. Références Prix'!H10</f>
        <v>12.02</v>
      </c>
      <c r="L17" s="39">
        <f>+'II. Références Prix'!I10</f>
        <v>11.67</v>
      </c>
      <c r="M17" s="39">
        <f>+'II. Références Prix'!J10</f>
        <v>15.53</v>
      </c>
      <c r="N17" s="39">
        <f>+'II. Références Prix'!K10</f>
        <v>12.87</v>
      </c>
      <c r="O17" s="39">
        <f>+'II. Références Prix'!L10</f>
        <v>12.88</v>
      </c>
      <c r="P17" s="39">
        <f>+'II. Références Prix'!M10</f>
        <v>14.2</v>
      </c>
      <c r="Q17" s="39">
        <f>+'II. Références Prix'!N10</f>
        <v>18.079999999999998</v>
      </c>
      <c r="R17" s="39">
        <f>+'II. Références Prix'!O10</f>
        <v>24.94</v>
      </c>
      <c r="S17" s="39">
        <f>+'II. Références Prix'!P10</f>
        <v>23.68</v>
      </c>
      <c r="T17" s="39">
        <f>+'II. Références Prix'!Q10</f>
        <v>19.61</v>
      </c>
    </row>
    <row r="18" spans="4:24" x14ac:dyDescent="0.25">
      <c r="D18" s="187"/>
      <c r="E18" s="37" t="s">
        <v>74</v>
      </c>
      <c r="F18" s="38" t="s">
        <v>72</v>
      </c>
      <c r="G18" s="39">
        <f>+'II. Références Prix'!D11</f>
        <v>8.15</v>
      </c>
      <c r="H18" s="39">
        <f>+'II. Références Prix'!E11</f>
        <v>10.19</v>
      </c>
      <c r="I18" s="39">
        <f>+'II. Références Prix'!F11</f>
        <v>9.84</v>
      </c>
      <c r="J18" s="39">
        <f>+'II. Références Prix'!G11</f>
        <v>12.4</v>
      </c>
      <c r="K18" s="39">
        <f>+'II. Références Prix'!H11</f>
        <v>9.9499999999999993</v>
      </c>
      <c r="L18" s="39">
        <f>+'II. Références Prix'!I11</f>
        <v>9.6</v>
      </c>
      <c r="M18" s="39">
        <f>+'II. Références Prix'!J11</f>
        <v>13.46</v>
      </c>
      <c r="N18" s="39">
        <f>+'II. Références Prix'!K11</f>
        <v>10.8</v>
      </c>
      <c r="O18" s="39">
        <f>+'II. Références Prix'!L11</f>
        <v>10.61</v>
      </c>
      <c r="P18" s="39">
        <f>+'II. Références Prix'!M11</f>
        <v>11.93</v>
      </c>
      <c r="Q18" s="39">
        <f>+'II. Références Prix'!N11</f>
        <v>15.81</v>
      </c>
      <c r="R18" s="39">
        <f>+'II. Références Prix'!O11</f>
        <v>22.67</v>
      </c>
      <c r="S18" s="39">
        <f>+'II. Références Prix'!P11</f>
        <v>21.41</v>
      </c>
      <c r="T18" s="39">
        <f>+'II. Références Prix'!Q11</f>
        <v>17.34</v>
      </c>
    </row>
    <row r="19" spans="4:24" x14ac:dyDescent="0.25">
      <c r="D19" s="188"/>
      <c r="E19" s="40" t="s">
        <v>75</v>
      </c>
      <c r="F19" s="41" t="s">
        <v>72</v>
      </c>
      <c r="G19" s="42">
        <f>+'II. Références Prix'!D12</f>
        <v>8.15</v>
      </c>
      <c r="H19" s="42">
        <f>+'II. Références Prix'!E12</f>
        <v>10.19</v>
      </c>
      <c r="I19" s="42">
        <f>+'II. Références Prix'!F12</f>
        <v>9.84</v>
      </c>
      <c r="J19" s="42">
        <f>+'II. Références Prix'!G12</f>
        <v>12.4</v>
      </c>
      <c r="K19" s="42">
        <f>+'II. Références Prix'!H12</f>
        <v>9.9499999999999993</v>
      </c>
      <c r="L19" s="42">
        <f>+'II. Références Prix'!I12</f>
        <v>9.6</v>
      </c>
      <c r="M19" s="42">
        <f>+'II. Références Prix'!J12</f>
        <v>13.46</v>
      </c>
      <c r="N19" s="42">
        <f>+'II. Références Prix'!K12</f>
        <v>10.8</v>
      </c>
      <c r="O19" s="42">
        <f>+'II. Références Prix'!L12</f>
        <v>10.61</v>
      </c>
      <c r="P19" s="42">
        <f>+'II. Références Prix'!M12</f>
        <v>11.93</v>
      </c>
      <c r="Q19" s="42">
        <f>+'II. Références Prix'!N12</f>
        <v>15.81</v>
      </c>
      <c r="R19" s="42">
        <f>+'II. Références Prix'!O12</f>
        <v>22.67</v>
      </c>
      <c r="S19" s="42">
        <f>+'II. Références Prix'!P12</f>
        <v>21.41</v>
      </c>
      <c r="T19" s="42">
        <f>+'II. Références Prix'!Q12</f>
        <v>17.34</v>
      </c>
    </row>
    <row r="21" spans="4:24" s="44" customFormat="1" x14ac:dyDescent="0.25">
      <c r="E21" s="45"/>
      <c r="F21" s="45"/>
      <c r="U21"/>
      <c r="V21"/>
      <c r="W21" s="106"/>
      <c r="X21"/>
    </row>
    <row r="22" spans="4:24" s="46" customFormat="1" x14ac:dyDescent="0.25">
      <c r="E22" s="47"/>
      <c r="F22" s="47"/>
      <c r="G22" s="47"/>
      <c r="H22" s="3"/>
      <c r="I22" s="3"/>
      <c r="J22" s="3"/>
      <c r="K22" s="3"/>
      <c r="L22" s="3"/>
      <c r="M22" s="3"/>
      <c r="N22" s="3"/>
      <c r="O22" s="3"/>
      <c r="P22" s="3"/>
      <c r="Q22" s="3"/>
      <c r="R22" s="3"/>
      <c r="S22" s="3"/>
      <c r="T22" s="3"/>
      <c r="U22"/>
      <c r="V22"/>
      <c r="W22" s="106"/>
      <c r="X22"/>
    </row>
    <row r="23" spans="4:24" s="44" customFormat="1" x14ac:dyDescent="0.25">
      <c r="D23" s="48" t="s">
        <v>85</v>
      </c>
      <c r="E23" s="49"/>
      <c r="G23" s="50"/>
      <c r="H23" s="50"/>
      <c r="I23" s="50"/>
      <c r="J23" s="50"/>
      <c r="K23" s="50"/>
      <c r="L23" s="50"/>
      <c r="M23" s="50"/>
      <c r="N23" s="50"/>
      <c r="O23" s="50"/>
      <c r="P23" s="50"/>
      <c r="Q23" s="50"/>
      <c r="R23" s="50"/>
      <c r="S23" s="50"/>
      <c r="T23" s="50"/>
      <c r="U23"/>
      <c r="V23"/>
      <c r="W23" s="106"/>
      <c r="X23"/>
    </row>
    <row r="24" spans="4:24" s="44" customFormat="1" outlineLevel="1" x14ac:dyDescent="0.25">
      <c r="D24" s="174" t="s">
        <v>86</v>
      </c>
      <c r="E24" s="34" t="s">
        <v>71</v>
      </c>
      <c r="F24" s="35" t="s">
        <v>87</v>
      </c>
      <c r="G24" s="99"/>
      <c r="H24" s="99"/>
      <c r="I24" s="99"/>
      <c r="J24" s="99"/>
      <c r="K24" s="99"/>
      <c r="L24" s="99"/>
      <c r="M24" s="99"/>
      <c r="N24" s="99"/>
      <c r="O24" s="99"/>
      <c r="P24" s="99"/>
      <c r="Q24" s="52"/>
      <c r="R24" s="52"/>
      <c r="S24" s="52"/>
      <c r="T24" s="52"/>
      <c r="U24"/>
      <c r="V24"/>
      <c r="W24" s="106"/>
      <c r="X24"/>
    </row>
    <row r="25" spans="4:24" s="44" customFormat="1" outlineLevel="1" x14ac:dyDescent="0.25">
      <c r="D25" s="175"/>
      <c r="E25" s="37" t="s">
        <v>73</v>
      </c>
      <c r="F25" s="38" t="s">
        <v>87</v>
      </c>
      <c r="G25" s="99"/>
      <c r="H25" s="99"/>
      <c r="I25" s="99"/>
      <c r="J25" s="99"/>
      <c r="K25" s="99"/>
      <c r="L25" s="99"/>
      <c r="M25" s="99"/>
      <c r="N25" s="99"/>
      <c r="O25" s="99"/>
      <c r="P25" s="99"/>
      <c r="Q25" s="52"/>
      <c r="R25" s="52"/>
      <c r="S25" s="52"/>
      <c r="T25" s="52"/>
      <c r="U25"/>
      <c r="V25"/>
      <c r="W25" s="106"/>
      <c r="X25"/>
    </row>
    <row r="26" spans="4:24" s="44" customFormat="1" outlineLevel="1" x14ac:dyDescent="0.25">
      <c r="D26" s="175"/>
      <c r="E26" s="37" t="s">
        <v>74</v>
      </c>
      <c r="F26" s="38" t="s">
        <v>87</v>
      </c>
      <c r="G26" s="99"/>
      <c r="H26" s="99"/>
      <c r="I26" s="99"/>
      <c r="J26" s="99"/>
      <c r="K26" s="99"/>
      <c r="L26" s="99"/>
      <c r="M26" s="99"/>
      <c r="N26" s="99"/>
      <c r="O26" s="99"/>
      <c r="P26" s="99"/>
      <c r="Q26" s="52"/>
      <c r="R26" s="52"/>
      <c r="S26" s="52"/>
      <c r="T26" s="52"/>
      <c r="U26"/>
      <c r="V26"/>
      <c r="W26" s="106"/>
      <c r="X26"/>
    </row>
    <row r="27" spans="4:24" s="44" customFormat="1" outlineLevel="1" x14ac:dyDescent="0.25">
      <c r="D27" s="176"/>
      <c r="E27" s="40" t="s">
        <v>75</v>
      </c>
      <c r="F27" s="41" t="s">
        <v>87</v>
      </c>
      <c r="G27" s="99"/>
      <c r="H27" s="99"/>
      <c r="I27" s="99"/>
      <c r="J27" s="99"/>
      <c r="K27" s="99"/>
      <c r="L27" s="99"/>
      <c r="M27" s="99"/>
      <c r="N27" s="99"/>
      <c r="O27" s="99"/>
      <c r="P27" s="99"/>
      <c r="Q27" s="55"/>
      <c r="R27" s="55"/>
      <c r="S27" s="55"/>
      <c r="T27" s="55"/>
      <c r="U27"/>
      <c r="V27"/>
      <c r="W27" s="106"/>
      <c r="X27"/>
    </row>
    <row r="28" spans="4:24" s="44" customFormat="1" outlineLevel="1" x14ac:dyDescent="0.25">
      <c r="D28" s="174" t="s">
        <v>88</v>
      </c>
      <c r="E28" s="34" t="s">
        <v>71</v>
      </c>
      <c r="F28" s="35" t="s">
        <v>89</v>
      </c>
      <c r="G28" s="99"/>
      <c r="H28" s="99"/>
      <c r="I28" s="99"/>
      <c r="J28" s="99"/>
      <c r="K28" s="99"/>
      <c r="L28" s="99"/>
      <c r="M28" s="99"/>
      <c r="N28" s="99"/>
      <c r="O28" s="99"/>
      <c r="P28" s="99"/>
      <c r="Q28" s="52"/>
      <c r="R28" s="52"/>
      <c r="S28" s="52"/>
      <c r="T28" s="52"/>
      <c r="U28"/>
      <c r="V28"/>
      <c r="W28" s="106"/>
      <c r="X28"/>
    </row>
    <row r="29" spans="4:24" s="44" customFormat="1" outlineLevel="1" x14ac:dyDescent="0.25">
      <c r="D29" s="175"/>
      <c r="E29" s="37" t="s">
        <v>73</v>
      </c>
      <c r="F29" s="38" t="s">
        <v>89</v>
      </c>
      <c r="G29" s="99"/>
      <c r="H29" s="99"/>
      <c r="I29" s="99"/>
      <c r="J29" s="99"/>
      <c r="K29" s="99"/>
      <c r="L29" s="99"/>
      <c r="M29" s="99"/>
      <c r="N29" s="99"/>
      <c r="O29" s="99"/>
      <c r="P29" s="99"/>
      <c r="Q29" s="59"/>
      <c r="R29" s="59"/>
      <c r="S29" s="59"/>
      <c r="T29" s="59"/>
      <c r="U29"/>
      <c r="V29"/>
      <c r="W29" s="106"/>
      <c r="X29"/>
    </row>
    <row r="30" spans="4:24" s="44" customFormat="1" outlineLevel="1" x14ac:dyDescent="0.25">
      <c r="D30" s="175"/>
      <c r="E30" s="37" t="s">
        <v>74</v>
      </c>
      <c r="F30" s="38" t="s">
        <v>89</v>
      </c>
      <c r="G30" s="99"/>
      <c r="H30" s="99"/>
      <c r="I30" s="99"/>
      <c r="J30" s="99"/>
      <c r="K30" s="99"/>
      <c r="L30" s="99"/>
      <c r="M30" s="99"/>
      <c r="N30" s="99"/>
      <c r="O30" s="99"/>
      <c r="P30" s="99"/>
      <c r="Q30" s="59"/>
      <c r="R30" s="59"/>
      <c r="S30" s="59"/>
      <c r="T30" s="59"/>
      <c r="U30"/>
      <c r="V30"/>
      <c r="W30" s="106"/>
      <c r="X30"/>
    </row>
    <row r="31" spans="4:24" s="44" customFormat="1" outlineLevel="1" x14ac:dyDescent="0.25">
      <c r="D31" s="176"/>
      <c r="E31" s="40" t="s">
        <v>75</v>
      </c>
      <c r="F31" s="41" t="s">
        <v>89</v>
      </c>
      <c r="G31" s="99"/>
      <c r="H31" s="99"/>
      <c r="I31" s="99"/>
      <c r="J31" s="99"/>
      <c r="K31" s="99"/>
      <c r="L31" s="99"/>
      <c r="M31" s="99"/>
      <c r="N31" s="99"/>
      <c r="O31" s="99"/>
      <c r="P31" s="99"/>
      <c r="Q31" s="59"/>
      <c r="R31" s="59"/>
      <c r="S31" s="59"/>
      <c r="T31" s="59"/>
      <c r="U31"/>
      <c r="V31"/>
      <c r="W31" s="106"/>
      <c r="X31"/>
    </row>
    <row r="32" spans="4:24" s="44" customFormat="1" outlineLevel="1" x14ac:dyDescent="0.25">
      <c r="D32" s="174" t="s">
        <v>90</v>
      </c>
      <c r="E32" s="34" t="s">
        <v>71</v>
      </c>
      <c r="F32" s="35" t="s">
        <v>37</v>
      </c>
      <c r="G32" s="99"/>
      <c r="H32" s="99"/>
      <c r="I32" s="99"/>
      <c r="J32" s="99"/>
      <c r="K32" s="99"/>
      <c r="L32" s="99"/>
      <c r="M32" s="99"/>
      <c r="N32" s="99"/>
      <c r="O32" s="99"/>
      <c r="P32" s="99"/>
      <c r="Q32" s="59"/>
      <c r="R32" s="59"/>
      <c r="S32" s="59"/>
      <c r="T32" s="59"/>
      <c r="U32"/>
      <c r="V32"/>
      <c r="W32" s="106"/>
      <c r="X32"/>
    </row>
    <row r="33" spans="4:24" s="44" customFormat="1" outlineLevel="1" x14ac:dyDescent="0.25">
      <c r="D33" s="175"/>
      <c r="E33" s="37" t="s">
        <v>73</v>
      </c>
      <c r="F33" s="38" t="s">
        <v>37</v>
      </c>
      <c r="G33" s="99"/>
      <c r="H33" s="99"/>
      <c r="I33" s="99"/>
      <c r="J33" s="99"/>
      <c r="K33" s="99"/>
      <c r="L33" s="99"/>
      <c r="M33" s="99"/>
      <c r="N33" s="99"/>
      <c r="O33" s="99"/>
      <c r="P33" s="99"/>
      <c r="Q33" s="59"/>
      <c r="R33" s="59"/>
      <c r="S33" s="59"/>
      <c r="T33" s="59"/>
      <c r="U33"/>
      <c r="V33"/>
      <c r="W33" s="106"/>
      <c r="X33"/>
    </row>
    <row r="34" spans="4:24" s="44" customFormat="1" outlineLevel="1" x14ac:dyDescent="0.25">
      <c r="D34" s="175"/>
      <c r="E34" s="37" t="s">
        <v>74</v>
      </c>
      <c r="F34" s="38" t="s">
        <v>37</v>
      </c>
      <c r="G34" s="99"/>
      <c r="H34" s="99"/>
      <c r="I34" s="99"/>
      <c r="J34" s="99"/>
      <c r="K34" s="99"/>
      <c r="L34" s="99"/>
      <c r="M34" s="99"/>
      <c r="N34" s="99"/>
      <c r="O34" s="99"/>
      <c r="P34" s="99"/>
      <c r="Q34" s="59"/>
      <c r="R34" s="59"/>
      <c r="S34" s="59"/>
      <c r="T34" s="59"/>
      <c r="U34"/>
      <c r="V34"/>
      <c r="W34" s="106"/>
      <c r="X34"/>
    </row>
    <row r="35" spans="4:24" s="44" customFormat="1" outlineLevel="1" x14ac:dyDescent="0.25">
      <c r="D35" s="176"/>
      <c r="E35" s="40" t="s">
        <v>75</v>
      </c>
      <c r="F35" s="41" t="s">
        <v>37</v>
      </c>
      <c r="G35" s="99"/>
      <c r="H35" s="99"/>
      <c r="I35" s="99"/>
      <c r="J35" s="99"/>
      <c r="K35" s="99"/>
      <c r="L35" s="99"/>
      <c r="M35" s="99"/>
      <c r="N35" s="99"/>
      <c r="O35" s="99"/>
      <c r="P35" s="99"/>
      <c r="Q35" s="59"/>
      <c r="R35" s="59"/>
      <c r="S35" s="59"/>
      <c r="T35" s="59"/>
      <c r="U35"/>
      <c r="V35"/>
      <c r="W35" s="106"/>
      <c r="X35"/>
    </row>
    <row r="36" spans="4:24" s="44" customFormat="1" outlineLevel="1" x14ac:dyDescent="0.25">
      <c r="D36" s="177" t="s">
        <v>91</v>
      </c>
      <c r="E36" s="34" t="s">
        <v>71</v>
      </c>
      <c r="F36" s="35" t="s">
        <v>37</v>
      </c>
      <c r="G36" s="99"/>
      <c r="H36" s="99"/>
      <c r="I36" s="99"/>
      <c r="J36" s="99"/>
      <c r="K36" s="99"/>
      <c r="L36" s="99"/>
      <c r="M36" s="99"/>
      <c r="N36" s="99"/>
      <c r="O36" s="99"/>
      <c r="P36" s="99"/>
      <c r="Q36" s="59"/>
      <c r="R36" s="59"/>
      <c r="S36" s="59"/>
      <c r="T36" s="59"/>
      <c r="U36"/>
      <c r="V36"/>
      <c r="W36" s="106"/>
      <c r="X36"/>
    </row>
    <row r="37" spans="4:24" s="44" customFormat="1" outlineLevel="1" x14ac:dyDescent="0.25">
      <c r="D37" s="178"/>
      <c r="E37" s="37" t="s">
        <v>73</v>
      </c>
      <c r="F37" s="38" t="s">
        <v>37</v>
      </c>
      <c r="G37" s="99"/>
      <c r="H37" s="99"/>
      <c r="I37" s="99"/>
      <c r="J37" s="99"/>
      <c r="K37" s="99"/>
      <c r="L37" s="99"/>
      <c r="M37" s="99"/>
      <c r="N37" s="99"/>
      <c r="O37" s="99"/>
      <c r="P37" s="99"/>
      <c r="Q37" s="59"/>
      <c r="R37" s="59"/>
      <c r="S37" s="59"/>
      <c r="T37" s="59"/>
      <c r="U37"/>
      <c r="V37"/>
      <c r="W37" s="106"/>
      <c r="X37"/>
    </row>
    <row r="38" spans="4:24" s="44" customFormat="1" outlineLevel="1" x14ac:dyDescent="0.25">
      <c r="D38" s="178"/>
      <c r="E38" s="37" t="s">
        <v>74</v>
      </c>
      <c r="F38" s="38" t="s">
        <v>37</v>
      </c>
      <c r="G38" s="99"/>
      <c r="H38" s="99"/>
      <c r="I38" s="99"/>
      <c r="J38" s="99"/>
      <c r="K38" s="99"/>
      <c r="L38" s="99"/>
      <c r="M38" s="99"/>
      <c r="N38" s="99"/>
      <c r="O38" s="99"/>
      <c r="P38" s="99"/>
      <c r="Q38" s="59"/>
      <c r="R38" s="59"/>
      <c r="S38" s="59"/>
      <c r="T38" s="59"/>
      <c r="U38"/>
      <c r="V38"/>
      <c r="W38" s="106"/>
      <c r="X38"/>
    </row>
    <row r="39" spans="4:24" s="44" customFormat="1" outlineLevel="1" x14ac:dyDescent="0.25">
      <c r="D39" s="179"/>
      <c r="E39" s="40" t="s">
        <v>75</v>
      </c>
      <c r="F39" s="41" t="s">
        <v>37</v>
      </c>
      <c r="G39" s="99"/>
      <c r="H39" s="99"/>
      <c r="I39" s="99"/>
      <c r="J39" s="99"/>
      <c r="K39" s="99"/>
      <c r="L39" s="99"/>
      <c r="M39" s="99"/>
      <c r="N39" s="99"/>
      <c r="O39" s="99"/>
      <c r="P39" s="99"/>
      <c r="Q39" s="59"/>
      <c r="R39" s="59"/>
      <c r="S39" s="59"/>
      <c r="T39" s="59"/>
      <c r="U39"/>
      <c r="V39"/>
      <c r="W39" s="106"/>
      <c r="X39"/>
    </row>
    <row r="40" spans="4:24" s="44" customFormat="1" ht="45.75" outlineLevel="1" thickBot="1" x14ac:dyDescent="0.3">
      <c r="D40" s="127" t="s">
        <v>92</v>
      </c>
      <c r="E40" s="128"/>
      <c r="F40" s="129" t="s">
        <v>37</v>
      </c>
      <c r="G40" s="99"/>
      <c r="H40" s="99"/>
      <c r="I40" s="99"/>
      <c r="J40" s="99"/>
      <c r="K40" s="99"/>
      <c r="L40" s="99"/>
      <c r="M40" s="99"/>
      <c r="N40" s="99"/>
      <c r="O40" s="99"/>
      <c r="P40" s="99"/>
      <c r="Q40" s="126"/>
      <c r="R40" s="126"/>
      <c r="S40" s="126"/>
      <c r="T40" s="126"/>
      <c r="U40"/>
      <c r="V40"/>
      <c r="W40" s="106"/>
      <c r="X40"/>
    </row>
    <row r="41" spans="4:24" s="44" customFormat="1" ht="15.75" thickBot="1" x14ac:dyDescent="0.3">
      <c r="E41" s="68" t="s">
        <v>93</v>
      </c>
      <c r="F41" s="45"/>
      <c r="G41" s="69">
        <f>+((G36-G32)*G28+(G37-G33)*G29+(G38-G34)*G30+(G39-G35)*G31)/100</f>
        <v>0</v>
      </c>
      <c r="H41" s="69">
        <f>+((H36-H32)*H28+(H37-H33)*H29+(H38-H34)*H30+(H39-H35)*H31)/100</f>
        <v>0</v>
      </c>
      <c r="I41" s="69">
        <f t="shared" ref="I41:O41" si="2">+((I36-I32)*I28+(I37-I33)*I29+(I38-I34)*I30+(I39-I35)*I31)/100</f>
        <v>0</v>
      </c>
      <c r="J41" s="69">
        <f t="shared" si="2"/>
        <v>0</v>
      </c>
      <c r="K41" s="69">
        <f t="shared" si="2"/>
        <v>0</v>
      </c>
      <c r="L41" s="69">
        <f t="shared" si="2"/>
        <v>0</v>
      </c>
      <c r="M41" s="69">
        <f t="shared" si="2"/>
        <v>0</v>
      </c>
      <c r="N41" s="69">
        <f t="shared" si="2"/>
        <v>0</v>
      </c>
      <c r="O41" s="69">
        <f t="shared" si="2"/>
        <v>0</v>
      </c>
      <c r="P41" s="69">
        <f>+((P36-P32)*P28+(P37-P33)*P29+(P38-P34)*P30+(P39-P35)*P31)/100</f>
        <v>0</v>
      </c>
      <c r="Q41" s="69">
        <f>+((Q$16-Q$10)*Q28+(Q$17-Q$11)*Q29+(Q$18-Q$12)*Q30+(Q$19-Q$13)*Q31)/100</f>
        <v>0</v>
      </c>
      <c r="R41" s="69">
        <f t="shared" ref="R41:T41" si="3">+((R$16-R$10)*R28+(R$17-R$11)*R29+(R$18-R$12)*R30+(R$19-R$13)*R31)/100</f>
        <v>0</v>
      </c>
      <c r="S41" s="69">
        <f t="shared" si="3"/>
        <v>0</v>
      </c>
      <c r="T41" s="69">
        <f t="shared" si="3"/>
        <v>0</v>
      </c>
      <c r="U41"/>
      <c r="V41"/>
      <c r="W41" s="106"/>
      <c r="X41"/>
    </row>
    <row r="42" spans="4:24" s="44" customFormat="1" x14ac:dyDescent="0.25">
      <c r="E42" s="68"/>
      <c r="F42" s="68"/>
      <c r="G42" s="45"/>
      <c r="H42" s="45"/>
      <c r="I42" s="45"/>
      <c r="J42" s="45"/>
      <c r="K42" s="45"/>
      <c r="L42" s="45"/>
      <c r="M42" s="45"/>
      <c r="N42" s="45"/>
      <c r="O42" s="45"/>
      <c r="P42" s="45"/>
      <c r="Q42" s="45"/>
      <c r="R42" s="45"/>
      <c r="S42" s="45"/>
      <c r="T42" s="45"/>
      <c r="U42"/>
      <c r="V42"/>
      <c r="W42" s="106"/>
      <c r="X42"/>
    </row>
    <row r="43" spans="4:24" s="44" customFormat="1" x14ac:dyDescent="0.25">
      <c r="D43" s="48" t="s">
        <v>94</v>
      </c>
      <c r="E43" s="49"/>
      <c r="G43" s="50"/>
      <c r="H43" s="50"/>
      <c r="I43" s="50"/>
      <c r="J43" s="50"/>
      <c r="K43" s="50"/>
      <c r="L43" s="50"/>
      <c r="M43" s="50"/>
      <c r="N43" s="50"/>
      <c r="O43" s="50"/>
      <c r="P43" s="50"/>
      <c r="Q43" s="50"/>
      <c r="R43" s="50"/>
      <c r="S43" s="50"/>
      <c r="T43" s="50"/>
      <c r="U43"/>
      <c r="V43"/>
      <c r="W43" s="106"/>
      <c r="X43"/>
    </row>
    <row r="44" spans="4:24" s="44" customFormat="1" outlineLevel="1" x14ac:dyDescent="0.25">
      <c r="D44" s="174" t="s">
        <v>86</v>
      </c>
      <c r="E44" s="34" t="s">
        <v>71</v>
      </c>
      <c r="F44" s="35" t="s">
        <v>87</v>
      </c>
      <c r="G44" s="99"/>
      <c r="H44" s="99"/>
      <c r="I44" s="99"/>
      <c r="J44" s="99"/>
      <c r="K44" s="99"/>
      <c r="L44" s="99"/>
      <c r="M44" s="99"/>
      <c r="N44" s="99"/>
      <c r="O44" s="99"/>
      <c r="P44" s="99"/>
      <c r="Q44" s="52"/>
      <c r="R44" s="52"/>
      <c r="S44" s="52"/>
      <c r="T44" s="52"/>
      <c r="U44"/>
      <c r="V44"/>
      <c r="W44" s="106"/>
      <c r="X44"/>
    </row>
    <row r="45" spans="4:24" s="44" customFormat="1" outlineLevel="1" x14ac:dyDescent="0.25">
      <c r="D45" s="175"/>
      <c r="E45" s="37" t="s">
        <v>73</v>
      </c>
      <c r="F45" s="38" t="s">
        <v>87</v>
      </c>
      <c r="G45" s="99"/>
      <c r="H45" s="99"/>
      <c r="I45" s="99"/>
      <c r="J45" s="99"/>
      <c r="K45" s="99"/>
      <c r="L45" s="99"/>
      <c r="M45" s="99"/>
      <c r="N45" s="99"/>
      <c r="O45" s="99"/>
      <c r="P45" s="99"/>
      <c r="Q45" s="52"/>
      <c r="R45" s="52"/>
      <c r="S45" s="52"/>
      <c r="T45" s="52"/>
      <c r="U45"/>
      <c r="V45"/>
      <c r="W45" s="106"/>
      <c r="X45"/>
    </row>
    <row r="46" spans="4:24" s="44" customFormat="1" outlineLevel="1" x14ac:dyDescent="0.25">
      <c r="D46" s="175"/>
      <c r="E46" s="37" t="s">
        <v>74</v>
      </c>
      <c r="F46" s="38" t="s">
        <v>87</v>
      </c>
      <c r="G46" s="99"/>
      <c r="H46" s="99"/>
      <c r="I46" s="99"/>
      <c r="J46" s="99"/>
      <c r="K46" s="99"/>
      <c r="L46" s="99"/>
      <c r="M46" s="99"/>
      <c r="N46" s="99"/>
      <c r="O46" s="99"/>
      <c r="P46" s="99"/>
      <c r="Q46" s="52"/>
      <c r="R46" s="52"/>
      <c r="S46" s="52"/>
      <c r="T46" s="52"/>
      <c r="U46"/>
      <c r="V46"/>
      <c r="W46" s="106"/>
      <c r="X46"/>
    </row>
    <row r="47" spans="4:24" s="44" customFormat="1" outlineLevel="1" x14ac:dyDescent="0.25">
      <c r="D47" s="176"/>
      <c r="E47" s="40" t="s">
        <v>75</v>
      </c>
      <c r="F47" s="41" t="s">
        <v>87</v>
      </c>
      <c r="G47" s="99"/>
      <c r="H47" s="99"/>
      <c r="I47" s="99"/>
      <c r="J47" s="99"/>
      <c r="K47" s="99"/>
      <c r="L47" s="99"/>
      <c r="M47" s="99"/>
      <c r="N47" s="99"/>
      <c r="O47" s="99"/>
      <c r="P47" s="99"/>
      <c r="Q47" s="55"/>
      <c r="R47" s="55"/>
      <c r="S47" s="55"/>
      <c r="T47" s="55"/>
      <c r="U47"/>
      <c r="V47"/>
      <c r="W47" s="106"/>
      <c r="X47"/>
    </row>
    <row r="48" spans="4:24" s="44" customFormat="1" outlineLevel="1" x14ac:dyDescent="0.25">
      <c r="D48" s="174" t="s">
        <v>88</v>
      </c>
      <c r="E48" s="34" t="s">
        <v>71</v>
      </c>
      <c r="F48" s="35" t="s">
        <v>89</v>
      </c>
      <c r="G48" s="99"/>
      <c r="H48" s="99"/>
      <c r="I48" s="99"/>
      <c r="J48" s="99"/>
      <c r="K48" s="99"/>
      <c r="L48" s="99"/>
      <c r="M48" s="99"/>
      <c r="N48" s="99"/>
      <c r="O48" s="99"/>
      <c r="P48" s="99"/>
      <c r="Q48" s="52"/>
      <c r="R48" s="52"/>
      <c r="S48" s="52"/>
      <c r="T48" s="52"/>
      <c r="U48"/>
      <c r="V48"/>
      <c r="W48" s="106"/>
      <c r="X48"/>
    </row>
    <row r="49" spans="4:24" s="44" customFormat="1" outlineLevel="1" x14ac:dyDescent="0.25">
      <c r="D49" s="175"/>
      <c r="E49" s="37" t="s">
        <v>73</v>
      </c>
      <c r="F49" s="38" t="s">
        <v>89</v>
      </c>
      <c r="G49" s="99"/>
      <c r="H49" s="99"/>
      <c r="I49" s="99"/>
      <c r="J49" s="99"/>
      <c r="K49" s="99"/>
      <c r="L49" s="99"/>
      <c r="M49" s="99"/>
      <c r="N49" s="99"/>
      <c r="O49" s="99"/>
      <c r="P49" s="99"/>
      <c r="Q49" s="59"/>
      <c r="R49" s="59"/>
      <c r="S49" s="59"/>
      <c r="T49" s="59"/>
      <c r="U49"/>
      <c r="V49"/>
      <c r="W49" s="106"/>
      <c r="X49"/>
    </row>
    <row r="50" spans="4:24" s="44" customFormat="1" outlineLevel="1" x14ac:dyDescent="0.25">
      <c r="D50" s="175"/>
      <c r="E50" s="37" t="s">
        <v>74</v>
      </c>
      <c r="F50" s="38" t="s">
        <v>89</v>
      </c>
      <c r="G50" s="99"/>
      <c r="H50" s="99"/>
      <c r="I50" s="99"/>
      <c r="J50" s="99"/>
      <c r="K50" s="99"/>
      <c r="L50" s="99"/>
      <c r="M50" s="99"/>
      <c r="N50" s="99"/>
      <c r="O50" s="99"/>
      <c r="P50" s="99"/>
      <c r="Q50" s="59"/>
      <c r="R50" s="59"/>
      <c r="S50" s="59"/>
      <c r="T50" s="59"/>
      <c r="U50"/>
      <c r="V50"/>
      <c r="W50" s="106"/>
      <c r="X50"/>
    </row>
    <row r="51" spans="4:24" s="44" customFormat="1" outlineLevel="1" x14ac:dyDescent="0.25">
      <c r="D51" s="176"/>
      <c r="E51" s="40" t="s">
        <v>75</v>
      </c>
      <c r="F51" s="41" t="s">
        <v>89</v>
      </c>
      <c r="G51" s="99"/>
      <c r="H51" s="99"/>
      <c r="I51" s="99"/>
      <c r="J51" s="99"/>
      <c r="K51" s="99"/>
      <c r="L51" s="99"/>
      <c r="M51" s="99"/>
      <c r="N51" s="99"/>
      <c r="O51" s="99"/>
      <c r="P51" s="99"/>
      <c r="Q51" s="59"/>
      <c r="R51" s="59"/>
      <c r="S51" s="59"/>
      <c r="T51" s="59"/>
      <c r="U51"/>
      <c r="V51"/>
      <c r="W51" s="106"/>
      <c r="X51"/>
    </row>
    <row r="52" spans="4:24" s="44" customFormat="1" outlineLevel="1" x14ac:dyDescent="0.25">
      <c r="D52" s="174" t="s">
        <v>90</v>
      </c>
      <c r="E52" s="34" t="s">
        <v>71</v>
      </c>
      <c r="F52" s="35" t="s">
        <v>37</v>
      </c>
      <c r="G52" s="99"/>
      <c r="H52" s="99"/>
      <c r="I52" s="99"/>
      <c r="J52" s="99"/>
      <c r="K52" s="99"/>
      <c r="L52" s="99"/>
      <c r="M52" s="99"/>
      <c r="N52" s="99"/>
      <c r="O52" s="99"/>
      <c r="P52" s="99"/>
      <c r="Q52" s="59"/>
      <c r="R52" s="59"/>
      <c r="S52" s="59"/>
      <c r="T52" s="59"/>
      <c r="U52"/>
      <c r="V52"/>
      <c r="W52" s="106"/>
      <c r="X52"/>
    </row>
    <row r="53" spans="4:24" s="44" customFormat="1" outlineLevel="1" x14ac:dyDescent="0.25">
      <c r="D53" s="175"/>
      <c r="E53" s="37" t="s">
        <v>73</v>
      </c>
      <c r="F53" s="38" t="s">
        <v>37</v>
      </c>
      <c r="G53" s="99"/>
      <c r="H53" s="99"/>
      <c r="I53" s="99"/>
      <c r="J53" s="99"/>
      <c r="K53" s="99"/>
      <c r="L53" s="99"/>
      <c r="M53" s="99"/>
      <c r="N53" s="99"/>
      <c r="O53" s="99"/>
      <c r="P53" s="99"/>
      <c r="Q53" s="59"/>
      <c r="R53" s="59"/>
      <c r="S53" s="59"/>
      <c r="T53" s="59"/>
      <c r="U53"/>
      <c r="V53"/>
      <c r="W53" s="106"/>
      <c r="X53"/>
    </row>
    <row r="54" spans="4:24" s="44" customFormat="1" outlineLevel="1" x14ac:dyDescent="0.25">
      <c r="D54" s="175"/>
      <c r="E54" s="37" t="s">
        <v>74</v>
      </c>
      <c r="F54" s="38" t="s">
        <v>37</v>
      </c>
      <c r="G54" s="99"/>
      <c r="H54" s="99"/>
      <c r="I54" s="99"/>
      <c r="J54" s="99"/>
      <c r="K54" s="99"/>
      <c r="L54" s="99"/>
      <c r="M54" s="99"/>
      <c r="N54" s="99"/>
      <c r="O54" s="99"/>
      <c r="P54" s="99"/>
      <c r="Q54" s="59"/>
      <c r="R54" s="59"/>
      <c r="S54" s="59"/>
      <c r="T54" s="59"/>
      <c r="U54"/>
      <c r="V54"/>
      <c r="W54" s="106"/>
      <c r="X54"/>
    </row>
    <row r="55" spans="4:24" s="44" customFormat="1" outlineLevel="1" x14ac:dyDescent="0.25">
      <c r="D55" s="176"/>
      <c r="E55" s="40" t="s">
        <v>75</v>
      </c>
      <c r="F55" s="41" t="s">
        <v>37</v>
      </c>
      <c r="G55" s="99"/>
      <c r="H55" s="99"/>
      <c r="I55" s="99"/>
      <c r="J55" s="99"/>
      <c r="K55" s="99"/>
      <c r="L55" s="99"/>
      <c r="M55" s="99"/>
      <c r="N55" s="99"/>
      <c r="O55" s="99"/>
      <c r="P55" s="99"/>
      <c r="Q55" s="59"/>
      <c r="R55" s="59"/>
      <c r="S55" s="59"/>
      <c r="T55" s="59"/>
      <c r="U55"/>
      <c r="V55"/>
      <c r="W55" s="106"/>
      <c r="X55"/>
    </row>
    <row r="56" spans="4:24" s="44" customFormat="1" outlineLevel="1" x14ac:dyDescent="0.25">
      <c r="D56" s="177" t="s">
        <v>91</v>
      </c>
      <c r="E56" s="34" t="s">
        <v>71</v>
      </c>
      <c r="F56" s="35" t="s">
        <v>37</v>
      </c>
      <c r="G56" s="99"/>
      <c r="H56" s="99"/>
      <c r="I56" s="99"/>
      <c r="J56" s="99"/>
      <c r="K56" s="99"/>
      <c r="L56" s="99"/>
      <c r="M56" s="99"/>
      <c r="N56" s="99"/>
      <c r="O56" s="99"/>
      <c r="P56" s="99"/>
      <c r="Q56" s="59"/>
      <c r="R56" s="59"/>
      <c r="S56" s="59"/>
      <c r="T56" s="59"/>
      <c r="U56"/>
      <c r="V56"/>
      <c r="W56" s="106"/>
      <c r="X56"/>
    </row>
    <row r="57" spans="4:24" s="44" customFormat="1" outlineLevel="1" x14ac:dyDescent="0.25">
      <c r="D57" s="178"/>
      <c r="E57" s="37" t="s">
        <v>73</v>
      </c>
      <c r="F57" s="38" t="s">
        <v>37</v>
      </c>
      <c r="G57" s="99"/>
      <c r="H57" s="99"/>
      <c r="I57" s="99"/>
      <c r="J57" s="99"/>
      <c r="K57" s="99"/>
      <c r="L57" s="99"/>
      <c r="M57" s="99"/>
      <c r="N57" s="99"/>
      <c r="O57" s="99"/>
      <c r="P57" s="99"/>
      <c r="Q57" s="59"/>
      <c r="R57" s="59"/>
      <c r="S57" s="59"/>
      <c r="T57" s="59"/>
      <c r="U57"/>
      <c r="V57"/>
      <c r="W57" s="106"/>
      <c r="X57"/>
    </row>
    <row r="58" spans="4:24" s="44" customFormat="1" outlineLevel="1" x14ac:dyDescent="0.25">
      <c r="D58" s="178"/>
      <c r="E58" s="37" t="s">
        <v>74</v>
      </c>
      <c r="F58" s="38" t="s">
        <v>37</v>
      </c>
      <c r="G58" s="99"/>
      <c r="H58" s="99"/>
      <c r="I58" s="99"/>
      <c r="J58" s="99"/>
      <c r="K58" s="99"/>
      <c r="L58" s="99"/>
      <c r="M58" s="99"/>
      <c r="N58" s="99"/>
      <c r="O58" s="99"/>
      <c r="P58" s="99"/>
      <c r="Q58" s="59"/>
      <c r="R58" s="59"/>
      <c r="S58" s="59"/>
      <c r="T58" s="59"/>
      <c r="U58"/>
      <c r="V58"/>
      <c r="W58" s="106"/>
      <c r="X58"/>
    </row>
    <row r="59" spans="4:24" s="44" customFormat="1" outlineLevel="1" x14ac:dyDescent="0.25">
      <c r="D59" s="179"/>
      <c r="E59" s="40" t="s">
        <v>75</v>
      </c>
      <c r="F59" s="41" t="s">
        <v>37</v>
      </c>
      <c r="G59" s="99"/>
      <c r="H59" s="99"/>
      <c r="I59" s="99"/>
      <c r="J59" s="99"/>
      <c r="K59" s="99"/>
      <c r="L59" s="99"/>
      <c r="M59" s="99"/>
      <c r="N59" s="99"/>
      <c r="O59" s="99"/>
      <c r="P59" s="99"/>
      <c r="Q59" s="59"/>
      <c r="R59" s="59"/>
      <c r="S59" s="59"/>
      <c r="T59" s="59"/>
      <c r="U59"/>
      <c r="V59"/>
      <c r="W59" s="106"/>
      <c r="X59"/>
    </row>
    <row r="60" spans="4:24" s="44" customFormat="1" ht="45.75" outlineLevel="1" thickBot="1" x14ac:dyDescent="0.3">
      <c r="D60" s="127" t="s">
        <v>92</v>
      </c>
      <c r="E60" s="128"/>
      <c r="F60" s="129" t="s">
        <v>37</v>
      </c>
      <c r="G60" s="99"/>
      <c r="H60" s="99"/>
      <c r="I60" s="99"/>
      <c r="J60" s="99"/>
      <c r="K60" s="99"/>
      <c r="L60" s="99"/>
      <c r="M60" s="99"/>
      <c r="N60" s="99"/>
      <c r="O60" s="99"/>
      <c r="P60" s="99"/>
      <c r="Q60" s="126"/>
      <c r="R60" s="126"/>
      <c r="S60" s="126"/>
      <c r="T60" s="126"/>
      <c r="U60"/>
      <c r="V60"/>
      <c r="W60" s="106"/>
      <c r="X60"/>
    </row>
    <row r="61" spans="4:24" s="44" customFormat="1" ht="15.75" thickBot="1" x14ac:dyDescent="0.3">
      <c r="E61" s="68" t="s">
        <v>93</v>
      </c>
      <c r="F61" s="45"/>
      <c r="G61" s="69">
        <f t="shared" ref="G61" si="4">+((G56-G52)*G48+(G57-G53)*G49+(G58-G54)*G50+(G59-G55)*G51)/100</f>
        <v>0</v>
      </c>
      <c r="H61" s="69">
        <f>+((H56-H52)*H48+(H57-H53)*H49+(H58-H54)*H50+(H59-H55)*H51)/100</f>
        <v>0</v>
      </c>
      <c r="I61" s="69">
        <f t="shared" ref="I61:O61" si="5">+((I56-I52)*I48+(I57-I53)*I49+(I58-I54)*I50+(I59-I55)*I51)/100</f>
        <v>0</v>
      </c>
      <c r="J61" s="69">
        <f t="shared" si="5"/>
        <v>0</v>
      </c>
      <c r="K61" s="69">
        <f t="shared" si="5"/>
        <v>0</v>
      </c>
      <c r="L61" s="69">
        <f t="shared" si="5"/>
        <v>0</v>
      </c>
      <c r="M61" s="69">
        <f t="shared" si="5"/>
        <v>0</v>
      </c>
      <c r="N61" s="69">
        <f t="shared" si="5"/>
        <v>0</v>
      </c>
      <c r="O61" s="69">
        <f t="shared" si="5"/>
        <v>0</v>
      </c>
      <c r="P61" s="69">
        <f>+((P56-P52)*P48+(P57-P53)*P49+(P58-P54)*P50+(P59-P55)*P51)/100</f>
        <v>0</v>
      </c>
      <c r="Q61" s="69">
        <f>+((Q$16-Q$10)*Q48+(Q$17-Q$11)*Q49+(Q$18-Q$12)*Q50+(Q$19-Q$13)*Q51)/100</f>
        <v>0</v>
      </c>
      <c r="R61" s="69">
        <f t="shared" ref="R61:T61" si="6">+((R$16-R$10)*R48+(R$17-R$11)*R49+(R$18-R$12)*R50+(R$19-R$13)*R51)/100</f>
        <v>0</v>
      </c>
      <c r="S61" s="69">
        <f t="shared" si="6"/>
        <v>0</v>
      </c>
      <c r="T61" s="69">
        <f t="shared" si="6"/>
        <v>0</v>
      </c>
      <c r="U61"/>
      <c r="V61"/>
      <c r="W61" s="106"/>
      <c r="X61"/>
    </row>
    <row r="62" spans="4:24" s="44" customFormat="1" x14ac:dyDescent="0.25">
      <c r="E62" s="68"/>
      <c r="F62" s="68"/>
      <c r="G62" s="45"/>
      <c r="H62" s="45"/>
      <c r="I62" s="45"/>
      <c r="J62" s="45"/>
      <c r="K62" s="45"/>
      <c r="L62" s="45"/>
      <c r="M62" s="45"/>
      <c r="N62" s="45"/>
      <c r="O62" s="45"/>
      <c r="P62" s="45"/>
      <c r="Q62" s="45"/>
      <c r="R62" s="45"/>
      <c r="S62" s="45"/>
      <c r="T62" s="45"/>
      <c r="U62"/>
      <c r="V62"/>
      <c r="W62" s="106"/>
      <c r="X62"/>
    </row>
    <row r="63" spans="4:24" s="44" customFormat="1" x14ac:dyDescent="0.25">
      <c r="D63" s="48" t="s">
        <v>95</v>
      </c>
      <c r="E63" s="49"/>
      <c r="G63" s="50"/>
      <c r="H63" s="50"/>
      <c r="I63" s="50"/>
      <c r="J63" s="50"/>
      <c r="K63" s="50"/>
      <c r="L63" s="50"/>
      <c r="M63" s="50"/>
      <c r="N63" s="50"/>
      <c r="O63" s="50"/>
      <c r="P63" s="50"/>
      <c r="Q63" s="50"/>
      <c r="R63" s="50"/>
      <c r="S63" s="50"/>
      <c r="T63" s="50"/>
      <c r="U63"/>
      <c r="V63"/>
      <c r="W63" s="106"/>
      <c r="X63"/>
    </row>
    <row r="64" spans="4:24" s="44" customFormat="1" outlineLevel="1" x14ac:dyDescent="0.25">
      <c r="D64" s="174" t="s">
        <v>86</v>
      </c>
      <c r="E64" s="34" t="s">
        <v>71</v>
      </c>
      <c r="F64" s="35" t="s">
        <v>87</v>
      </c>
      <c r="G64" s="99"/>
      <c r="H64" s="99"/>
      <c r="I64" s="99"/>
      <c r="J64" s="99"/>
      <c r="K64" s="99"/>
      <c r="L64" s="99"/>
      <c r="M64" s="99"/>
      <c r="N64" s="99"/>
      <c r="O64" s="99"/>
      <c r="P64" s="99"/>
      <c r="Q64" s="58"/>
      <c r="R64" s="58"/>
      <c r="S64" s="58"/>
      <c r="T64" s="58"/>
      <c r="U64"/>
      <c r="V64"/>
      <c r="W64" s="106"/>
      <c r="X64"/>
    </row>
    <row r="65" spans="4:24" s="44" customFormat="1" outlineLevel="1" x14ac:dyDescent="0.25">
      <c r="D65" s="175"/>
      <c r="E65" s="37" t="s">
        <v>73</v>
      </c>
      <c r="F65" s="38" t="s">
        <v>87</v>
      </c>
      <c r="G65" s="99"/>
      <c r="H65" s="99"/>
      <c r="I65" s="99"/>
      <c r="J65" s="99"/>
      <c r="K65" s="99"/>
      <c r="L65" s="99"/>
      <c r="M65" s="99"/>
      <c r="N65" s="99"/>
      <c r="O65" s="99"/>
      <c r="P65" s="99"/>
      <c r="Q65" s="58"/>
      <c r="R65" s="58"/>
      <c r="S65" s="58"/>
      <c r="T65" s="58"/>
      <c r="U65"/>
      <c r="V65"/>
      <c r="W65" s="106"/>
      <c r="X65"/>
    </row>
    <row r="66" spans="4:24" s="44" customFormat="1" outlineLevel="1" x14ac:dyDescent="0.25">
      <c r="D66" s="175"/>
      <c r="E66" s="37" t="s">
        <v>74</v>
      </c>
      <c r="F66" s="38" t="s">
        <v>87</v>
      </c>
      <c r="G66" s="99"/>
      <c r="H66" s="99"/>
      <c r="I66" s="99"/>
      <c r="J66" s="99"/>
      <c r="K66" s="99"/>
      <c r="L66" s="99"/>
      <c r="M66" s="99"/>
      <c r="N66" s="99"/>
      <c r="O66" s="99"/>
      <c r="P66" s="99"/>
      <c r="Q66" s="58"/>
      <c r="R66" s="58"/>
      <c r="S66" s="58"/>
      <c r="T66" s="58"/>
      <c r="U66"/>
      <c r="V66"/>
      <c r="W66" s="106"/>
      <c r="X66"/>
    </row>
    <row r="67" spans="4:24" s="44" customFormat="1" outlineLevel="1" x14ac:dyDescent="0.25">
      <c r="D67" s="176"/>
      <c r="E67" s="40" t="s">
        <v>75</v>
      </c>
      <c r="F67" s="41" t="s">
        <v>87</v>
      </c>
      <c r="G67" s="99"/>
      <c r="H67" s="99"/>
      <c r="I67" s="99"/>
      <c r="J67" s="99"/>
      <c r="K67" s="99"/>
      <c r="L67" s="99"/>
      <c r="M67" s="99"/>
      <c r="N67" s="99"/>
      <c r="O67" s="99"/>
      <c r="P67" s="99"/>
      <c r="Q67" s="54"/>
      <c r="R67" s="54"/>
      <c r="S67" s="54"/>
      <c r="T67" s="54"/>
      <c r="U67"/>
      <c r="V67"/>
      <c r="W67" s="106"/>
      <c r="X67"/>
    </row>
    <row r="68" spans="4:24" s="44" customFormat="1" outlineLevel="1" x14ac:dyDescent="0.25">
      <c r="D68" s="174" t="s">
        <v>88</v>
      </c>
      <c r="E68" s="34" t="s">
        <v>71</v>
      </c>
      <c r="F68" s="35" t="s">
        <v>89</v>
      </c>
      <c r="G68" s="99"/>
      <c r="H68" s="99"/>
      <c r="I68" s="99"/>
      <c r="J68" s="99"/>
      <c r="K68" s="99"/>
      <c r="L68" s="99"/>
      <c r="M68" s="99"/>
      <c r="N68" s="99"/>
      <c r="O68" s="99"/>
      <c r="P68" s="99"/>
      <c r="Q68" s="70"/>
      <c r="R68" s="70"/>
      <c r="S68" s="70"/>
      <c r="T68" s="70"/>
      <c r="U68"/>
      <c r="V68"/>
      <c r="W68" s="106"/>
      <c r="X68"/>
    </row>
    <row r="69" spans="4:24" s="44" customFormat="1" outlineLevel="1" x14ac:dyDescent="0.25">
      <c r="D69" s="175"/>
      <c r="E69" s="37" t="s">
        <v>73</v>
      </c>
      <c r="F69" s="38" t="s">
        <v>89</v>
      </c>
      <c r="G69" s="99"/>
      <c r="H69" s="99"/>
      <c r="I69" s="99"/>
      <c r="J69" s="99"/>
      <c r="K69" s="99"/>
      <c r="L69" s="99"/>
      <c r="M69" s="99"/>
      <c r="N69" s="99"/>
      <c r="O69" s="99"/>
      <c r="P69" s="99"/>
      <c r="Q69" s="58"/>
      <c r="R69" s="58"/>
      <c r="S69" s="58"/>
      <c r="T69" s="58"/>
      <c r="U69"/>
      <c r="V69"/>
      <c r="W69" s="106"/>
      <c r="X69"/>
    </row>
    <row r="70" spans="4:24" s="44" customFormat="1" outlineLevel="1" x14ac:dyDescent="0.25">
      <c r="D70" s="175"/>
      <c r="E70" s="37" t="s">
        <v>74</v>
      </c>
      <c r="F70" s="38" t="s">
        <v>89</v>
      </c>
      <c r="G70" s="99"/>
      <c r="H70" s="99"/>
      <c r="I70" s="99"/>
      <c r="J70" s="99"/>
      <c r="K70" s="99"/>
      <c r="L70" s="99"/>
      <c r="M70" s="99"/>
      <c r="N70" s="99"/>
      <c r="O70" s="99"/>
      <c r="P70" s="99"/>
      <c r="Q70" s="58"/>
      <c r="R70" s="58"/>
      <c r="S70" s="58"/>
      <c r="T70" s="58"/>
      <c r="U70"/>
      <c r="V70"/>
      <c r="W70" s="106"/>
      <c r="X70"/>
    </row>
    <row r="71" spans="4:24" s="44" customFormat="1" outlineLevel="1" x14ac:dyDescent="0.25">
      <c r="D71" s="176"/>
      <c r="E71" s="40" t="s">
        <v>75</v>
      </c>
      <c r="F71" s="41" t="s">
        <v>89</v>
      </c>
      <c r="G71" s="99"/>
      <c r="H71" s="99"/>
      <c r="I71" s="99"/>
      <c r="J71" s="99"/>
      <c r="K71" s="99"/>
      <c r="L71" s="99"/>
      <c r="M71" s="99"/>
      <c r="N71" s="99"/>
      <c r="O71" s="99"/>
      <c r="P71" s="99"/>
      <c r="Q71" s="61"/>
      <c r="R71" s="61"/>
      <c r="S71" s="61"/>
      <c r="T71" s="61"/>
      <c r="U71"/>
      <c r="V71"/>
      <c r="W71" s="106"/>
      <c r="X71"/>
    </row>
    <row r="72" spans="4:24" s="44" customFormat="1" outlineLevel="1" x14ac:dyDescent="0.25">
      <c r="D72" s="174" t="s">
        <v>90</v>
      </c>
      <c r="E72" s="34" t="s">
        <v>71</v>
      </c>
      <c r="F72" s="35" t="s">
        <v>37</v>
      </c>
      <c r="G72" s="99"/>
      <c r="H72" s="99"/>
      <c r="I72" s="99"/>
      <c r="J72" s="99"/>
      <c r="K72" s="99"/>
      <c r="L72" s="99"/>
      <c r="M72" s="99"/>
      <c r="N72" s="99"/>
      <c r="O72" s="99"/>
      <c r="P72" s="99"/>
      <c r="Q72" s="73"/>
      <c r="R72" s="73"/>
      <c r="S72" s="73"/>
      <c r="T72" s="73"/>
      <c r="U72"/>
      <c r="V72"/>
      <c r="W72" s="106"/>
      <c r="X72"/>
    </row>
    <row r="73" spans="4:24" s="44" customFormat="1" outlineLevel="1" x14ac:dyDescent="0.25">
      <c r="D73" s="175"/>
      <c r="E73" s="37" t="s">
        <v>73</v>
      </c>
      <c r="F73" s="38" t="s">
        <v>37</v>
      </c>
      <c r="G73" s="99"/>
      <c r="H73" s="99"/>
      <c r="I73" s="99"/>
      <c r="J73" s="99"/>
      <c r="K73" s="99"/>
      <c r="L73" s="99"/>
      <c r="M73" s="99"/>
      <c r="N73" s="99"/>
      <c r="O73" s="99"/>
      <c r="P73" s="99"/>
      <c r="Q73" s="58"/>
      <c r="R73" s="58"/>
      <c r="S73" s="58"/>
      <c r="T73" s="58"/>
      <c r="U73"/>
      <c r="V73"/>
      <c r="W73" s="106"/>
      <c r="X73"/>
    </row>
    <row r="74" spans="4:24" s="44" customFormat="1" outlineLevel="1" x14ac:dyDescent="0.25">
      <c r="D74" s="175"/>
      <c r="E74" s="37" t="s">
        <v>74</v>
      </c>
      <c r="F74" s="38" t="s">
        <v>37</v>
      </c>
      <c r="G74" s="99"/>
      <c r="H74" s="99"/>
      <c r="I74" s="99"/>
      <c r="J74" s="99"/>
      <c r="K74" s="99"/>
      <c r="L74" s="99"/>
      <c r="M74" s="99"/>
      <c r="N74" s="99"/>
      <c r="O74" s="99"/>
      <c r="P74" s="99"/>
      <c r="Q74" s="58"/>
      <c r="R74" s="58"/>
      <c r="S74" s="58"/>
      <c r="T74" s="58"/>
      <c r="U74"/>
      <c r="V74"/>
      <c r="W74" s="106"/>
      <c r="X74"/>
    </row>
    <row r="75" spans="4:24" s="44" customFormat="1" outlineLevel="1" x14ac:dyDescent="0.25">
      <c r="D75" s="176"/>
      <c r="E75" s="40" t="s">
        <v>75</v>
      </c>
      <c r="F75" s="41" t="s">
        <v>37</v>
      </c>
      <c r="G75" s="99"/>
      <c r="H75" s="99"/>
      <c r="I75" s="99"/>
      <c r="J75" s="99"/>
      <c r="K75" s="99"/>
      <c r="L75" s="99"/>
      <c r="M75" s="99"/>
      <c r="N75" s="99"/>
      <c r="O75" s="99"/>
      <c r="P75" s="99"/>
      <c r="Q75" s="61"/>
      <c r="R75" s="61"/>
      <c r="S75" s="61"/>
      <c r="T75" s="61"/>
      <c r="U75"/>
      <c r="V75"/>
      <c r="W75" s="106"/>
      <c r="X75"/>
    </row>
    <row r="76" spans="4:24" s="44" customFormat="1" outlineLevel="1" x14ac:dyDescent="0.25">
      <c r="D76" s="177" t="s">
        <v>91</v>
      </c>
      <c r="E76" s="34" t="s">
        <v>71</v>
      </c>
      <c r="F76" s="35" t="s">
        <v>37</v>
      </c>
      <c r="G76" s="99"/>
      <c r="H76" s="99"/>
      <c r="I76" s="99"/>
      <c r="J76" s="99"/>
      <c r="K76" s="99"/>
      <c r="L76" s="99"/>
      <c r="M76" s="99"/>
      <c r="N76" s="99"/>
      <c r="O76" s="99"/>
      <c r="P76" s="99"/>
      <c r="Q76" s="76"/>
      <c r="R76" s="76"/>
      <c r="S76" s="76"/>
      <c r="T76" s="76"/>
      <c r="U76"/>
      <c r="V76"/>
      <c r="W76" s="106"/>
      <c r="X76"/>
    </row>
    <row r="77" spans="4:24" s="44" customFormat="1" outlineLevel="1" x14ac:dyDescent="0.25">
      <c r="D77" s="178"/>
      <c r="E77" s="37" t="s">
        <v>73</v>
      </c>
      <c r="F77" s="38" t="s">
        <v>37</v>
      </c>
      <c r="G77" s="99"/>
      <c r="H77" s="99"/>
      <c r="I77" s="99"/>
      <c r="J77" s="99"/>
      <c r="K77" s="99"/>
      <c r="L77" s="99"/>
      <c r="M77" s="99"/>
      <c r="N77" s="99"/>
      <c r="O77" s="99"/>
      <c r="P77" s="99"/>
      <c r="Q77" s="58"/>
      <c r="R77" s="58"/>
      <c r="S77" s="58"/>
      <c r="T77" s="58"/>
      <c r="U77"/>
      <c r="V77"/>
      <c r="W77" s="106"/>
      <c r="X77"/>
    </row>
    <row r="78" spans="4:24" s="44" customFormat="1" outlineLevel="1" x14ac:dyDescent="0.25">
      <c r="D78" s="178"/>
      <c r="E78" s="37" t="s">
        <v>74</v>
      </c>
      <c r="F78" s="38" t="s">
        <v>37</v>
      </c>
      <c r="G78" s="99"/>
      <c r="H78" s="99"/>
      <c r="I78" s="99"/>
      <c r="J78" s="99"/>
      <c r="K78" s="99"/>
      <c r="L78" s="99"/>
      <c r="M78" s="99"/>
      <c r="N78" s="99"/>
      <c r="O78" s="99"/>
      <c r="P78" s="99"/>
      <c r="Q78" s="58"/>
      <c r="R78" s="58"/>
      <c r="S78" s="58"/>
      <c r="T78" s="58"/>
      <c r="U78"/>
      <c r="V78"/>
      <c r="W78" s="106"/>
      <c r="X78"/>
    </row>
    <row r="79" spans="4:24" s="44" customFormat="1" outlineLevel="1" x14ac:dyDescent="0.25">
      <c r="D79" s="179"/>
      <c r="E79" s="40" t="s">
        <v>75</v>
      </c>
      <c r="F79" s="41" t="s">
        <v>37</v>
      </c>
      <c r="G79" s="99"/>
      <c r="H79" s="99"/>
      <c r="I79" s="99"/>
      <c r="J79" s="99"/>
      <c r="K79" s="99"/>
      <c r="L79" s="99"/>
      <c r="M79" s="99"/>
      <c r="N79" s="99"/>
      <c r="O79" s="99"/>
      <c r="P79" s="99"/>
      <c r="Q79" s="58"/>
      <c r="R79" s="58"/>
      <c r="S79" s="58"/>
      <c r="T79" s="58"/>
      <c r="U79"/>
      <c r="V79"/>
      <c r="W79" s="106"/>
      <c r="X79"/>
    </row>
    <row r="80" spans="4:24" s="44" customFormat="1" ht="45.75" outlineLevel="1" thickBot="1" x14ac:dyDescent="0.3">
      <c r="D80" s="127" t="s">
        <v>92</v>
      </c>
      <c r="E80" s="128"/>
      <c r="F80" s="129" t="s">
        <v>37</v>
      </c>
      <c r="G80" s="99"/>
      <c r="H80" s="99"/>
      <c r="I80" s="99"/>
      <c r="J80" s="99"/>
      <c r="K80" s="99"/>
      <c r="L80" s="99"/>
      <c r="M80" s="99"/>
      <c r="N80" s="99"/>
      <c r="O80" s="99"/>
      <c r="P80" s="99"/>
      <c r="Q80" s="126"/>
      <c r="R80" s="126"/>
      <c r="S80" s="126"/>
      <c r="T80" s="126"/>
      <c r="U80"/>
      <c r="V80"/>
      <c r="W80" s="106"/>
      <c r="X80"/>
    </row>
    <row r="81" spans="4:24" s="44" customFormat="1" ht="15.75" thickBot="1" x14ac:dyDescent="0.3">
      <c r="E81" s="68" t="s">
        <v>93</v>
      </c>
      <c r="F81" s="45"/>
      <c r="G81" s="69">
        <f t="shared" ref="G81" si="7">+((G76-G72)*G68+(G77-G73)*G69+(G78-G74)*G70+(G79-G75)*G71)/100</f>
        <v>0</v>
      </c>
      <c r="H81" s="69">
        <f>+((H76-H72)*H68+(H77-H73)*H69+(H78-H74)*H70+(H79-H75)*H71)/100</f>
        <v>0</v>
      </c>
      <c r="I81" s="69">
        <f t="shared" ref="I81:O81" si="8">+((I76-I72)*I68+(I77-I73)*I69+(I78-I74)*I70+(I79-I75)*I71)/100</f>
        <v>0</v>
      </c>
      <c r="J81" s="69">
        <f t="shared" si="8"/>
        <v>0</v>
      </c>
      <c r="K81" s="69">
        <f t="shared" si="8"/>
        <v>0</v>
      </c>
      <c r="L81" s="69">
        <f t="shared" si="8"/>
        <v>0</v>
      </c>
      <c r="M81" s="69">
        <f t="shared" si="8"/>
        <v>0</v>
      </c>
      <c r="N81" s="69">
        <f t="shared" si="8"/>
        <v>0</v>
      </c>
      <c r="O81" s="69">
        <f t="shared" si="8"/>
        <v>0</v>
      </c>
      <c r="P81" s="69">
        <f>+((P76-P72)*P68+(P77-P73)*P69+(P78-P74)*P70+(P79-P75)*P71)/100</f>
        <v>0</v>
      </c>
      <c r="Q81" s="69">
        <f>+((Q$16-Q$10)*Q68+(Q$17-Q$11)*Q69+(Q$18-Q$12)*Q70+(Q$19-Q$13)*Q71)/100</f>
        <v>0</v>
      </c>
      <c r="R81" s="69">
        <f t="shared" ref="R81:T81" si="9">+((R$16-R$10)*R68+(R$17-R$11)*R69+(R$18-R$12)*R70+(R$19-R$13)*R71)/100</f>
        <v>0</v>
      </c>
      <c r="S81" s="69">
        <f t="shared" si="9"/>
        <v>0</v>
      </c>
      <c r="T81" s="69">
        <f t="shared" si="9"/>
        <v>0</v>
      </c>
      <c r="U81"/>
      <c r="V81"/>
      <c r="W81" s="106"/>
      <c r="X81"/>
    </row>
    <row r="82" spans="4:24" s="44" customFormat="1" x14ac:dyDescent="0.25">
      <c r="E82" s="68"/>
      <c r="F82" s="68"/>
      <c r="G82" s="45"/>
      <c r="H82" s="45"/>
      <c r="I82" s="45"/>
      <c r="J82" s="45"/>
      <c r="K82" s="45"/>
      <c r="L82" s="45"/>
      <c r="M82" s="45"/>
      <c r="N82" s="45"/>
      <c r="O82" s="45"/>
      <c r="P82" s="45"/>
      <c r="Q82" s="45"/>
      <c r="R82" s="45"/>
      <c r="S82" s="45"/>
      <c r="T82" s="45"/>
      <c r="U82"/>
      <c r="V82"/>
      <c r="W82" s="106"/>
      <c r="X82"/>
    </row>
    <row r="83" spans="4:24" s="44" customFormat="1" x14ac:dyDescent="0.25">
      <c r="D83" s="48" t="s">
        <v>96</v>
      </c>
      <c r="E83" s="49"/>
      <c r="G83" s="50"/>
      <c r="H83" s="50"/>
      <c r="I83" s="50"/>
      <c r="J83" s="50"/>
      <c r="K83" s="50"/>
      <c r="L83" s="50"/>
      <c r="M83" s="50"/>
      <c r="N83" s="50"/>
      <c r="O83" s="50"/>
      <c r="P83" s="50"/>
      <c r="Q83" s="50"/>
      <c r="R83" s="50"/>
      <c r="S83" s="50"/>
      <c r="T83" s="50"/>
      <c r="U83"/>
      <c r="V83"/>
      <c r="W83" s="106"/>
      <c r="X83"/>
    </row>
    <row r="84" spans="4:24" s="44" customFormat="1" outlineLevel="1" x14ac:dyDescent="0.25">
      <c r="D84" s="174" t="s">
        <v>86</v>
      </c>
      <c r="E84" s="34" t="s">
        <v>71</v>
      </c>
      <c r="F84" s="35" t="s">
        <v>87</v>
      </c>
      <c r="G84" s="99"/>
      <c r="H84" s="99"/>
      <c r="I84" s="99"/>
      <c r="J84" s="99"/>
      <c r="K84" s="99"/>
      <c r="L84" s="99"/>
      <c r="M84" s="99"/>
      <c r="N84" s="99"/>
      <c r="O84" s="99"/>
      <c r="P84" s="99"/>
      <c r="Q84" s="58"/>
      <c r="R84" s="58"/>
      <c r="S84" s="58"/>
      <c r="T84" s="58"/>
      <c r="U84"/>
      <c r="V84"/>
      <c r="W84" s="106"/>
      <c r="X84"/>
    </row>
    <row r="85" spans="4:24" s="44" customFormat="1" outlineLevel="1" x14ac:dyDescent="0.25">
      <c r="D85" s="175"/>
      <c r="E85" s="37" t="s">
        <v>73</v>
      </c>
      <c r="F85" s="38" t="s">
        <v>87</v>
      </c>
      <c r="G85" s="99"/>
      <c r="H85" s="99"/>
      <c r="I85" s="99"/>
      <c r="J85" s="99"/>
      <c r="K85" s="99"/>
      <c r="L85" s="99"/>
      <c r="M85" s="99"/>
      <c r="N85" s="99"/>
      <c r="O85" s="99"/>
      <c r="P85" s="99"/>
      <c r="Q85" s="58"/>
      <c r="R85" s="58"/>
      <c r="S85" s="58"/>
      <c r="T85" s="58"/>
      <c r="U85"/>
      <c r="V85"/>
      <c r="W85" s="106"/>
      <c r="X85"/>
    </row>
    <row r="86" spans="4:24" s="44" customFormat="1" outlineLevel="1" x14ac:dyDescent="0.25">
      <c r="D86" s="175"/>
      <c r="E86" s="37" t="s">
        <v>74</v>
      </c>
      <c r="F86" s="38" t="s">
        <v>87</v>
      </c>
      <c r="G86" s="99"/>
      <c r="H86" s="99"/>
      <c r="I86" s="99"/>
      <c r="J86" s="99"/>
      <c r="K86" s="99"/>
      <c r="L86" s="99"/>
      <c r="M86" s="99"/>
      <c r="N86" s="99"/>
      <c r="O86" s="99"/>
      <c r="P86" s="99"/>
      <c r="Q86" s="58"/>
      <c r="R86" s="58"/>
      <c r="S86" s="58"/>
      <c r="T86" s="58"/>
      <c r="U86"/>
      <c r="V86"/>
      <c r="W86" s="106"/>
      <c r="X86"/>
    </row>
    <row r="87" spans="4:24" s="44" customFormat="1" outlineLevel="1" x14ac:dyDescent="0.25">
      <c r="D87" s="176"/>
      <c r="E87" s="40" t="s">
        <v>75</v>
      </c>
      <c r="F87" s="41" t="s">
        <v>87</v>
      </c>
      <c r="G87" s="99"/>
      <c r="H87" s="99"/>
      <c r="I87" s="99"/>
      <c r="J87" s="99"/>
      <c r="K87" s="99"/>
      <c r="L87" s="99"/>
      <c r="M87" s="99"/>
      <c r="N87" s="99"/>
      <c r="O87" s="99"/>
      <c r="P87" s="99"/>
      <c r="Q87" s="54"/>
      <c r="R87" s="54"/>
      <c r="S87" s="54"/>
      <c r="T87" s="54"/>
      <c r="U87"/>
      <c r="V87"/>
      <c r="W87" s="106"/>
      <c r="X87"/>
    </row>
    <row r="88" spans="4:24" s="44" customFormat="1" outlineLevel="1" x14ac:dyDescent="0.25">
      <c r="D88" s="174" t="s">
        <v>88</v>
      </c>
      <c r="E88" s="34" t="s">
        <v>71</v>
      </c>
      <c r="F88" s="35" t="s">
        <v>89</v>
      </c>
      <c r="G88" s="99"/>
      <c r="H88" s="99"/>
      <c r="I88" s="99"/>
      <c r="J88" s="99"/>
      <c r="K88" s="99"/>
      <c r="L88" s="99"/>
      <c r="M88" s="99"/>
      <c r="N88" s="99"/>
      <c r="O88" s="99"/>
      <c r="P88" s="99"/>
      <c r="Q88" s="70"/>
      <c r="R88" s="70"/>
      <c r="S88" s="70"/>
      <c r="T88" s="70"/>
      <c r="U88"/>
      <c r="V88"/>
      <c r="W88" s="106"/>
      <c r="X88"/>
    </row>
    <row r="89" spans="4:24" s="44" customFormat="1" outlineLevel="1" x14ac:dyDescent="0.25">
      <c r="D89" s="175"/>
      <c r="E89" s="37" t="s">
        <v>73</v>
      </c>
      <c r="F89" s="38" t="s">
        <v>89</v>
      </c>
      <c r="G89" s="99"/>
      <c r="H89" s="99"/>
      <c r="I89" s="99"/>
      <c r="J89" s="99"/>
      <c r="K89" s="99"/>
      <c r="L89" s="99"/>
      <c r="M89" s="99"/>
      <c r="N89" s="99"/>
      <c r="O89" s="99"/>
      <c r="P89" s="99"/>
      <c r="Q89" s="58"/>
      <c r="R89" s="58"/>
      <c r="S89" s="58"/>
      <c r="T89" s="58"/>
      <c r="U89"/>
      <c r="V89"/>
      <c r="W89" s="106"/>
      <c r="X89"/>
    </row>
    <row r="90" spans="4:24" s="44" customFormat="1" outlineLevel="1" x14ac:dyDescent="0.25">
      <c r="D90" s="175"/>
      <c r="E90" s="37" t="s">
        <v>74</v>
      </c>
      <c r="F90" s="38" t="s">
        <v>89</v>
      </c>
      <c r="G90" s="99"/>
      <c r="H90" s="99"/>
      <c r="I90" s="99"/>
      <c r="J90" s="99"/>
      <c r="K90" s="99"/>
      <c r="L90" s="99"/>
      <c r="M90" s="99"/>
      <c r="N90" s="99"/>
      <c r="O90" s="99"/>
      <c r="P90" s="99"/>
      <c r="Q90" s="58"/>
      <c r="R90" s="58"/>
      <c r="S90" s="58"/>
      <c r="T90" s="58"/>
      <c r="U90"/>
      <c r="V90"/>
      <c r="W90" s="106"/>
      <c r="X90"/>
    </row>
    <row r="91" spans="4:24" s="44" customFormat="1" outlineLevel="1" x14ac:dyDescent="0.25">
      <c r="D91" s="176"/>
      <c r="E91" s="40" t="s">
        <v>75</v>
      </c>
      <c r="F91" s="41" t="s">
        <v>89</v>
      </c>
      <c r="G91" s="99"/>
      <c r="H91" s="99"/>
      <c r="I91" s="99"/>
      <c r="J91" s="99"/>
      <c r="K91" s="99"/>
      <c r="L91" s="99"/>
      <c r="M91" s="99"/>
      <c r="N91" s="99"/>
      <c r="O91" s="99"/>
      <c r="P91" s="99"/>
      <c r="Q91" s="61"/>
      <c r="R91" s="61"/>
      <c r="S91" s="61"/>
      <c r="T91" s="61"/>
      <c r="U91"/>
      <c r="V91"/>
      <c r="W91" s="106"/>
      <c r="X91"/>
    </row>
    <row r="92" spans="4:24" s="44" customFormat="1" outlineLevel="1" x14ac:dyDescent="0.25">
      <c r="D92" s="174" t="s">
        <v>90</v>
      </c>
      <c r="E92" s="34" t="s">
        <v>71</v>
      </c>
      <c r="F92" s="35" t="s">
        <v>37</v>
      </c>
      <c r="G92" s="99"/>
      <c r="H92" s="99"/>
      <c r="I92" s="99"/>
      <c r="J92" s="99"/>
      <c r="K92" s="99"/>
      <c r="L92" s="99"/>
      <c r="M92" s="99"/>
      <c r="N92" s="99"/>
      <c r="O92" s="99"/>
      <c r="P92" s="99"/>
      <c r="Q92" s="73"/>
      <c r="R92" s="73"/>
      <c r="S92" s="73"/>
      <c r="T92" s="73"/>
      <c r="U92"/>
      <c r="V92"/>
      <c r="W92" s="106"/>
      <c r="X92"/>
    </row>
    <row r="93" spans="4:24" s="44" customFormat="1" outlineLevel="1" x14ac:dyDescent="0.25">
      <c r="D93" s="175"/>
      <c r="E93" s="37" t="s">
        <v>73</v>
      </c>
      <c r="F93" s="38" t="s">
        <v>37</v>
      </c>
      <c r="G93" s="99"/>
      <c r="H93" s="99"/>
      <c r="I93" s="99"/>
      <c r="J93" s="99"/>
      <c r="K93" s="99"/>
      <c r="L93" s="99"/>
      <c r="M93" s="99"/>
      <c r="N93" s="99"/>
      <c r="O93" s="99"/>
      <c r="P93" s="99"/>
      <c r="Q93" s="58"/>
      <c r="R93" s="58"/>
      <c r="S93" s="58"/>
      <c r="T93" s="58"/>
      <c r="U93"/>
      <c r="V93"/>
      <c r="W93" s="106"/>
      <c r="X93"/>
    </row>
    <row r="94" spans="4:24" s="44" customFormat="1" outlineLevel="1" x14ac:dyDescent="0.25">
      <c r="D94" s="175"/>
      <c r="E94" s="37" t="s">
        <v>74</v>
      </c>
      <c r="F94" s="38" t="s">
        <v>37</v>
      </c>
      <c r="G94" s="99"/>
      <c r="H94" s="99"/>
      <c r="I94" s="99"/>
      <c r="J94" s="99"/>
      <c r="K94" s="99"/>
      <c r="L94" s="99"/>
      <c r="M94" s="99"/>
      <c r="N94" s="99"/>
      <c r="O94" s="99"/>
      <c r="P94" s="99"/>
      <c r="Q94" s="58"/>
      <c r="R94" s="58"/>
      <c r="S94" s="58"/>
      <c r="T94" s="58"/>
      <c r="U94"/>
      <c r="V94"/>
      <c r="W94" s="106"/>
      <c r="X94"/>
    </row>
    <row r="95" spans="4:24" s="44" customFormat="1" outlineLevel="1" x14ac:dyDescent="0.25">
      <c r="D95" s="176"/>
      <c r="E95" s="40" t="s">
        <v>75</v>
      </c>
      <c r="F95" s="41" t="s">
        <v>37</v>
      </c>
      <c r="G95" s="99"/>
      <c r="H95" s="99"/>
      <c r="I95" s="99"/>
      <c r="J95" s="99"/>
      <c r="K95" s="99"/>
      <c r="L95" s="99"/>
      <c r="M95" s="99"/>
      <c r="N95" s="99"/>
      <c r="O95" s="99"/>
      <c r="P95" s="99"/>
      <c r="Q95" s="61"/>
      <c r="R95" s="61"/>
      <c r="S95" s="61"/>
      <c r="T95" s="61"/>
      <c r="U95"/>
      <c r="V95"/>
      <c r="W95" s="106"/>
      <c r="X95"/>
    </row>
    <row r="96" spans="4:24" s="44" customFormat="1" outlineLevel="1" x14ac:dyDescent="0.25">
      <c r="D96" s="177" t="s">
        <v>91</v>
      </c>
      <c r="E96" s="34" t="s">
        <v>71</v>
      </c>
      <c r="F96" s="35" t="s">
        <v>37</v>
      </c>
      <c r="G96" s="99"/>
      <c r="H96" s="99"/>
      <c r="I96" s="99"/>
      <c r="J96" s="99"/>
      <c r="K96" s="99"/>
      <c r="L96" s="99"/>
      <c r="M96" s="99"/>
      <c r="N96" s="99"/>
      <c r="O96" s="99"/>
      <c r="P96" s="99"/>
      <c r="Q96" s="76"/>
      <c r="R96" s="76"/>
      <c r="S96" s="76"/>
      <c r="T96" s="76"/>
      <c r="U96"/>
      <c r="V96"/>
      <c r="W96" s="106"/>
      <c r="X96"/>
    </row>
    <row r="97" spans="4:24" s="44" customFormat="1" outlineLevel="1" x14ac:dyDescent="0.25">
      <c r="D97" s="178"/>
      <c r="E97" s="37" t="s">
        <v>73</v>
      </c>
      <c r="F97" s="38" t="s">
        <v>37</v>
      </c>
      <c r="G97" s="99"/>
      <c r="H97" s="99"/>
      <c r="I97" s="99"/>
      <c r="J97" s="99"/>
      <c r="K97" s="99"/>
      <c r="L97" s="99"/>
      <c r="M97" s="99"/>
      <c r="N97" s="99"/>
      <c r="O97" s="99"/>
      <c r="P97" s="99"/>
      <c r="Q97" s="58"/>
      <c r="R97" s="58"/>
      <c r="S97" s="58"/>
      <c r="T97" s="58"/>
      <c r="U97"/>
      <c r="V97"/>
      <c r="W97" s="106"/>
      <c r="X97"/>
    </row>
    <row r="98" spans="4:24" s="44" customFormat="1" outlineLevel="1" x14ac:dyDescent="0.25">
      <c r="D98" s="178"/>
      <c r="E98" s="37" t="s">
        <v>74</v>
      </c>
      <c r="F98" s="38" t="s">
        <v>37</v>
      </c>
      <c r="G98" s="99"/>
      <c r="H98" s="99"/>
      <c r="I98" s="99"/>
      <c r="J98" s="99"/>
      <c r="K98" s="99"/>
      <c r="L98" s="99"/>
      <c r="M98" s="99"/>
      <c r="N98" s="99"/>
      <c r="O98" s="99"/>
      <c r="P98" s="99"/>
      <c r="Q98" s="58"/>
      <c r="R98" s="58"/>
      <c r="S98" s="58"/>
      <c r="T98" s="58"/>
      <c r="U98"/>
      <c r="V98"/>
      <c r="W98" s="106"/>
      <c r="X98"/>
    </row>
    <row r="99" spans="4:24" s="44" customFormat="1" outlineLevel="1" x14ac:dyDescent="0.25">
      <c r="D99" s="179"/>
      <c r="E99" s="40" t="s">
        <v>75</v>
      </c>
      <c r="F99" s="41" t="s">
        <v>37</v>
      </c>
      <c r="G99" s="99"/>
      <c r="H99" s="99"/>
      <c r="I99" s="99"/>
      <c r="J99" s="99"/>
      <c r="K99" s="99"/>
      <c r="L99" s="99"/>
      <c r="M99" s="99"/>
      <c r="N99" s="99"/>
      <c r="O99" s="99"/>
      <c r="P99" s="99"/>
      <c r="Q99" s="58"/>
      <c r="R99" s="58"/>
      <c r="S99" s="58"/>
      <c r="T99" s="58"/>
      <c r="U99"/>
      <c r="V99"/>
      <c r="W99" s="106"/>
      <c r="X99"/>
    </row>
    <row r="100" spans="4:24" s="44" customFormat="1" ht="45.75" outlineLevel="1" thickBot="1" x14ac:dyDescent="0.3">
      <c r="D100" s="127" t="s">
        <v>92</v>
      </c>
      <c r="E100" s="128"/>
      <c r="F100" s="129" t="s">
        <v>37</v>
      </c>
      <c r="G100" s="99"/>
      <c r="H100" s="99"/>
      <c r="I100" s="99"/>
      <c r="J100" s="99"/>
      <c r="K100" s="99"/>
      <c r="L100" s="99"/>
      <c r="M100" s="99"/>
      <c r="N100" s="99"/>
      <c r="O100" s="99"/>
      <c r="P100" s="99"/>
      <c r="Q100" s="126"/>
      <c r="R100" s="126"/>
      <c r="S100" s="126"/>
      <c r="T100" s="126"/>
      <c r="U100"/>
      <c r="V100"/>
      <c r="W100" s="106"/>
      <c r="X100"/>
    </row>
    <row r="101" spans="4:24" s="44" customFormat="1" ht="15.75" thickBot="1" x14ac:dyDescent="0.3">
      <c r="E101" s="68" t="s">
        <v>93</v>
      </c>
      <c r="F101" s="45"/>
      <c r="G101" s="69">
        <f t="shared" ref="G101" si="10">+((G96-G92)*G88+(G97-G93)*G89+(G98-G94)*G90+(G99-G95)*G91)/100</f>
        <v>0</v>
      </c>
      <c r="H101" s="69">
        <f>+((H96-H92)*H88+(H97-H93)*H89+(H98-H94)*H90+(H99-H95)*H91)/100</f>
        <v>0</v>
      </c>
      <c r="I101" s="69">
        <f t="shared" ref="I101:O101" si="11">+((I96-I92)*I88+(I97-I93)*I89+(I98-I94)*I90+(I99-I95)*I91)/100</f>
        <v>0</v>
      </c>
      <c r="J101" s="69">
        <f t="shared" si="11"/>
        <v>0</v>
      </c>
      <c r="K101" s="69">
        <f t="shared" si="11"/>
        <v>0</v>
      </c>
      <c r="L101" s="69">
        <f t="shared" si="11"/>
        <v>0</v>
      </c>
      <c r="M101" s="69">
        <f t="shared" si="11"/>
        <v>0</v>
      </c>
      <c r="N101" s="69">
        <f t="shared" si="11"/>
        <v>0</v>
      </c>
      <c r="O101" s="69">
        <f t="shared" si="11"/>
        <v>0</v>
      </c>
      <c r="P101" s="69">
        <f>+((P96-P92)*P88+(P97-P93)*P89+(P98-P94)*P90+(P99-P95)*P91)/100</f>
        <v>0</v>
      </c>
      <c r="Q101" s="69">
        <f>+((Q$16-Q$10)*Q88+(Q$17-Q$11)*Q89+(Q$18-Q$12)*Q90+(Q$19-Q$13)*Q91)/100</f>
        <v>0</v>
      </c>
      <c r="R101" s="69">
        <f t="shared" ref="R101:T101" si="12">+((R$16-R$10)*R88+(R$17-R$11)*R89+(R$18-R$12)*R90+(R$19-R$13)*R91)/100</f>
        <v>0</v>
      </c>
      <c r="S101" s="69">
        <f t="shared" si="12"/>
        <v>0</v>
      </c>
      <c r="T101" s="69">
        <f t="shared" si="12"/>
        <v>0</v>
      </c>
      <c r="U101"/>
      <c r="V101"/>
      <c r="W101" s="106"/>
      <c r="X101"/>
    </row>
    <row r="102" spans="4:24" s="44" customFormat="1" x14ac:dyDescent="0.25">
      <c r="E102" s="68"/>
      <c r="F102" s="68"/>
      <c r="G102" s="45"/>
      <c r="H102" s="45"/>
      <c r="I102" s="45"/>
      <c r="J102" s="45"/>
      <c r="K102" s="45"/>
      <c r="L102" s="45"/>
      <c r="M102" s="45"/>
      <c r="N102" s="45"/>
      <c r="O102" s="45"/>
      <c r="P102" s="45"/>
      <c r="Q102" s="45"/>
      <c r="R102" s="45"/>
      <c r="S102" s="45"/>
      <c r="T102" s="45"/>
      <c r="U102"/>
      <c r="V102"/>
      <c r="W102" s="106"/>
      <c r="X102"/>
    </row>
    <row r="103" spans="4:24" s="44" customFormat="1" x14ac:dyDescent="0.25">
      <c r="D103" s="48" t="s">
        <v>97</v>
      </c>
      <c r="E103" s="49"/>
      <c r="G103" s="50"/>
      <c r="H103" s="50"/>
      <c r="I103" s="50"/>
      <c r="J103" s="50"/>
      <c r="K103" s="50"/>
      <c r="L103" s="50"/>
      <c r="M103" s="50"/>
      <c r="N103" s="50"/>
      <c r="O103" s="50"/>
      <c r="P103" s="50"/>
      <c r="Q103" s="50"/>
      <c r="R103" s="50"/>
      <c r="S103" s="50"/>
      <c r="T103" s="50"/>
      <c r="U103"/>
      <c r="V103"/>
      <c r="W103" s="106"/>
      <c r="X103"/>
    </row>
    <row r="104" spans="4:24" s="44" customFormat="1" outlineLevel="1" x14ac:dyDescent="0.25">
      <c r="D104" s="174" t="s">
        <v>86</v>
      </c>
      <c r="E104" s="34" t="s">
        <v>71</v>
      </c>
      <c r="F104" s="35" t="s">
        <v>87</v>
      </c>
      <c r="G104" s="99"/>
      <c r="H104" s="99"/>
      <c r="I104" s="99"/>
      <c r="J104" s="99"/>
      <c r="K104" s="99"/>
      <c r="L104" s="99"/>
      <c r="M104" s="99"/>
      <c r="N104" s="99"/>
      <c r="O104" s="99"/>
      <c r="P104" s="99"/>
      <c r="Q104" s="58"/>
      <c r="R104" s="58"/>
      <c r="S104" s="58"/>
      <c r="T104" s="58"/>
      <c r="U104"/>
      <c r="V104"/>
      <c r="W104" s="106"/>
      <c r="X104"/>
    </row>
    <row r="105" spans="4:24" s="44" customFormat="1" outlineLevel="1" x14ac:dyDescent="0.25">
      <c r="D105" s="175"/>
      <c r="E105" s="37" t="s">
        <v>73</v>
      </c>
      <c r="F105" s="38" t="s">
        <v>87</v>
      </c>
      <c r="G105" s="99"/>
      <c r="H105" s="99"/>
      <c r="I105" s="99"/>
      <c r="J105" s="99"/>
      <c r="K105" s="99"/>
      <c r="L105" s="99"/>
      <c r="M105" s="99"/>
      <c r="N105" s="99"/>
      <c r="O105" s="99"/>
      <c r="P105" s="99"/>
      <c r="Q105" s="58"/>
      <c r="R105" s="58"/>
      <c r="S105" s="58"/>
      <c r="T105" s="58"/>
      <c r="U105"/>
      <c r="V105"/>
      <c r="W105" s="106"/>
      <c r="X105"/>
    </row>
    <row r="106" spans="4:24" s="44" customFormat="1" outlineLevel="1" x14ac:dyDescent="0.25">
      <c r="D106" s="175"/>
      <c r="E106" s="37" t="s">
        <v>74</v>
      </c>
      <c r="F106" s="38" t="s">
        <v>87</v>
      </c>
      <c r="G106" s="99"/>
      <c r="H106" s="99"/>
      <c r="I106" s="99"/>
      <c r="J106" s="99"/>
      <c r="K106" s="99"/>
      <c r="L106" s="99"/>
      <c r="M106" s="99"/>
      <c r="N106" s="99"/>
      <c r="O106" s="99"/>
      <c r="P106" s="99"/>
      <c r="Q106" s="58"/>
      <c r="R106" s="58"/>
      <c r="S106" s="58"/>
      <c r="T106" s="58"/>
      <c r="U106"/>
      <c r="V106"/>
      <c r="W106" s="106"/>
      <c r="X106"/>
    </row>
    <row r="107" spans="4:24" s="44" customFormat="1" outlineLevel="1" x14ac:dyDescent="0.25">
      <c r="D107" s="176"/>
      <c r="E107" s="40" t="s">
        <v>75</v>
      </c>
      <c r="F107" s="41" t="s">
        <v>87</v>
      </c>
      <c r="G107" s="99"/>
      <c r="H107" s="99"/>
      <c r="I107" s="99"/>
      <c r="J107" s="99"/>
      <c r="K107" s="99"/>
      <c r="L107" s="99"/>
      <c r="M107" s="99"/>
      <c r="N107" s="99"/>
      <c r="O107" s="99"/>
      <c r="P107" s="99"/>
      <c r="Q107" s="54"/>
      <c r="R107" s="54"/>
      <c r="S107" s="54"/>
      <c r="T107" s="54"/>
      <c r="U107"/>
      <c r="V107"/>
      <c r="W107" s="106"/>
      <c r="X107"/>
    </row>
    <row r="108" spans="4:24" s="44" customFormat="1" outlineLevel="1" x14ac:dyDescent="0.25">
      <c r="D108" s="174" t="s">
        <v>88</v>
      </c>
      <c r="E108" s="34" t="s">
        <v>71</v>
      </c>
      <c r="F108" s="35" t="s">
        <v>89</v>
      </c>
      <c r="G108" s="99"/>
      <c r="H108" s="99"/>
      <c r="I108" s="99"/>
      <c r="J108" s="99"/>
      <c r="K108" s="99"/>
      <c r="L108" s="99"/>
      <c r="M108" s="99"/>
      <c r="N108" s="99"/>
      <c r="O108" s="99"/>
      <c r="P108" s="99"/>
      <c r="Q108" s="73"/>
      <c r="R108" s="73"/>
      <c r="S108" s="73"/>
      <c r="T108" s="73"/>
      <c r="U108"/>
      <c r="V108"/>
      <c r="W108" s="106"/>
      <c r="X108"/>
    </row>
    <row r="109" spans="4:24" s="44" customFormat="1" outlineLevel="1" x14ac:dyDescent="0.25">
      <c r="D109" s="175"/>
      <c r="E109" s="37" t="s">
        <v>73</v>
      </c>
      <c r="F109" s="38" t="s">
        <v>89</v>
      </c>
      <c r="G109" s="99"/>
      <c r="H109" s="99"/>
      <c r="I109" s="99"/>
      <c r="J109" s="99"/>
      <c r="K109" s="99"/>
      <c r="L109" s="99"/>
      <c r="M109" s="99"/>
      <c r="N109" s="99"/>
      <c r="O109" s="99"/>
      <c r="P109" s="99"/>
      <c r="Q109" s="58"/>
      <c r="R109" s="58"/>
      <c r="S109" s="58"/>
      <c r="T109" s="58"/>
      <c r="U109"/>
      <c r="V109"/>
      <c r="W109" s="106"/>
      <c r="X109"/>
    </row>
    <row r="110" spans="4:24" s="44" customFormat="1" outlineLevel="1" x14ac:dyDescent="0.25">
      <c r="D110" s="175"/>
      <c r="E110" s="37" t="s">
        <v>74</v>
      </c>
      <c r="F110" s="38" t="s">
        <v>89</v>
      </c>
      <c r="G110" s="99"/>
      <c r="H110" s="99"/>
      <c r="I110" s="99"/>
      <c r="J110" s="99"/>
      <c r="K110" s="99"/>
      <c r="L110" s="99"/>
      <c r="M110" s="99"/>
      <c r="N110" s="99"/>
      <c r="O110" s="99"/>
      <c r="P110" s="99"/>
      <c r="Q110" s="58"/>
      <c r="R110" s="58"/>
      <c r="S110" s="58"/>
      <c r="T110" s="58"/>
      <c r="U110"/>
      <c r="V110"/>
      <c r="W110" s="106"/>
      <c r="X110"/>
    </row>
    <row r="111" spans="4:24" s="44" customFormat="1" outlineLevel="1" x14ac:dyDescent="0.25">
      <c r="D111" s="176"/>
      <c r="E111" s="40" t="s">
        <v>75</v>
      </c>
      <c r="F111" s="41" t="s">
        <v>89</v>
      </c>
      <c r="G111" s="99"/>
      <c r="H111" s="99"/>
      <c r="I111" s="99"/>
      <c r="J111" s="99"/>
      <c r="K111" s="99"/>
      <c r="L111" s="99"/>
      <c r="M111" s="99"/>
      <c r="N111" s="99"/>
      <c r="O111" s="99"/>
      <c r="P111" s="99"/>
      <c r="Q111" s="61"/>
      <c r="R111" s="61"/>
      <c r="S111" s="61"/>
      <c r="T111" s="61"/>
      <c r="U111"/>
      <c r="V111"/>
      <c r="W111" s="106"/>
      <c r="X111"/>
    </row>
    <row r="112" spans="4:24" s="44" customFormat="1" outlineLevel="1" x14ac:dyDescent="0.25">
      <c r="D112" s="174" t="s">
        <v>90</v>
      </c>
      <c r="E112" s="34" t="s">
        <v>71</v>
      </c>
      <c r="F112" s="35" t="s">
        <v>37</v>
      </c>
      <c r="G112" s="99"/>
      <c r="H112" s="99"/>
      <c r="I112" s="99"/>
      <c r="J112" s="99"/>
      <c r="K112" s="99"/>
      <c r="L112" s="99"/>
      <c r="M112" s="99"/>
      <c r="N112" s="99"/>
      <c r="O112" s="99"/>
      <c r="P112" s="99"/>
      <c r="Q112" s="73"/>
      <c r="R112" s="73"/>
      <c r="S112" s="73"/>
      <c r="T112" s="73"/>
      <c r="U112"/>
      <c r="V112"/>
      <c r="W112" s="106"/>
      <c r="X112"/>
    </row>
    <row r="113" spans="4:24" s="44" customFormat="1" outlineLevel="1" x14ac:dyDescent="0.25">
      <c r="D113" s="175"/>
      <c r="E113" s="37" t="s">
        <v>73</v>
      </c>
      <c r="F113" s="38" t="s">
        <v>37</v>
      </c>
      <c r="G113" s="99"/>
      <c r="H113" s="99"/>
      <c r="I113" s="99"/>
      <c r="J113" s="99"/>
      <c r="K113" s="99"/>
      <c r="L113" s="99"/>
      <c r="M113" s="99"/>
      <c r="N113" s="99"/>
      <c r="O113" s="99"/>
      <c r="P113" s="99"/>
      <c r="Q113" s="58"/>
      <c r="R113" s="58"/>
      <c r="S113" s="58"/>
      <c r="T113" s="58"/>
      <c r="U113"/>
      <c r="V113"/>
      <c r="W113" s="106"/>
      <c r="X113"/>
    </row>
    <row r="114" spans="4:24" s="44" customFormat="1" outlineLevel="1" x14ac:dyDescent="0.25">
      <c r="D114" s="175"/>
      <c r="E114" s="37" t="s">
        <v>74</v>
      </c>
      <c r="F114" s="38" t="s">
        <v>37</v>
      </c>
      <c r="G114" s="99"/>
      <c r="H114" s="99"/>
      <c r="I114" s="99"/>
      <c r="J114" s="99"/>
      <c r="K114" s="99"/>
      <c r="L114" s="99"/>
      <c r="M114" s="99"/>
      <c r="N114" s="99"/>
      <c r="O114" s="99"/>
      <c r="P114" s="99"/>
      <c r="Q114" s="58"/>
      <c r="R114" s="58"/>
      <c r="S114" s="58"/>
      <c r="T114" s="58"/>
      <c r="U114"/>
      <c r="V114"/>
      <c r="W114" s="106"/>
      <c r="X114"/>
    </row>
    <row r="115" spans="4:24" s="44" customFormat="1" outlineLevel="1" x14ac:dyDescent="0.25">
      <c r="D115" s="176"/>
      <c r="E115" s="40" t="s">
        <v>75</v>
      </c>
      <c r="F115" s="41" t="s">
        <v>37</v>
      </c>
      <c r="G115" s="99"/>
      <c r="H115" s="99"/>
      <c r="I115" s="99"/>
      <c r="J115" s="99"/>
      <c r="K115" s="99"/>
      <c r="L115" s="99"/>
      <c r="M115" s="99"/>
      <c r="N115" s="99"/>
      <c r="O115" s="99"/>
      <c r="P115" s="99"/>
      <c r="Q115" s="61"/>
      <c r="R115" s="61"/>
      <c r="S115" s="61"/>
      <c r="T115" s="61"/>
      <c r="U115"/>
      <c r="V115"/>
      <c r="W115" s="106"/>
      <c r="X115"/>
    </row>
    <row r="116" spans="4:24" s="44" customFormat="1" outlineLevel="1" x14ac:dyDescent="0.25">
      <c r="D116" s="177" t="s">
        <v>91</v>
      </c>
      <c r="E116" s="34" t="s">
        <v>71</v>
      </c>
      <c r="F116" s="35" t="s">
        <v>37</v>
      </c>
      <c r="G116" s="99"/>
      <c r="H116" s="99"/>
      <c r="I116" s="99"/>
      <c r="J116" s="99"/>
      <c r="K116" s="99"/>
      <c r="L116" s="99"/>
      <c r="M116" s="99"/>
      <c r="N116" s="99"/>
      <c r="O116" s="99"/>
      <c r="P116" s="99"/>
      <c r="Q116" s="77"/>
      <c r="R116" s="77"/>
      <c r="S116" s="77"/>
      <c r="T116" s="77"/>
      <c r="U116"/>
      <c r="V116"/>
      <c r="W116" s="106"/>
      <c r="X116"/>
    </row>
    <row r="117" spans="4:24" s="44" customFormat="1" outlineLevel="1" x14ac:dyDescent="0.25">
      <c r="D117" s="178"/>
      <c r="E117" s="37" t="s">
        <v>73</v>
      </c>
      <c r="F117" s="38" t="s">
        <v>37</v>
      </c>
      <c r="G117" s="99"/>
      <c r="H117" s="99"/>
      <c r="I117" s="99"/>
      <c r="J117" s="99"/>
      <c r="K117" s="99"/>
      <c r="L117" s="99"/>
      <c r="M117" s="99"/>
      <c r="N117" s="99"/>
      <c r="O117" s="99"/>
      <c r="P117" s="99"/>
      <c r="Q117" s="58"/>
      <c r="R117" s="58"/>
      <c r="S117" s="58"/>
      <c r="T117" s="58"/>
      <c r="U117"/>
      <c r="V117"/>
      <c r="W117" s="106"/>
      <c r="X117"/>
    </row>
    <row r="118" spans="4:24" s="44" customFormat="1" outlineLevel="1" x14ac:dyDescent="0.25">
      <c r="D118" s="178"/>
      <c r="E118" s="37" t="s">
        <v>74</v>
      </c>
      <c r="F118" s="38" t="s">
        <v>37</v>
      </c>
      <c r="G118" s="99"/>
      <c r="H118" s="99"/>
      <c r="I118" s="99"/>
      <c r="J118" s="99"/>
      <c r="K118" s="99"/>
      <c r="L118" s="99"/>
      <c r="M118" s="99"/>
      <c r="N118" s="99"/>
      <c r="O118" s="99"/>
      <c r="P118" s="99"/>
      <c r="Q118" s="58"/>
      <c r="R118" s="58"/>
      <c r="S118" s="58"/>
      <c r="T118" s="58"/>
      <c r="U118"/>
      <c r="V118"/>
      <c r="W118" s="106"/>
      <c r="X118"/>
    </row>
    <row r="119" spans="4:24" s="44" customFormat="1" outlineLevel="1" x14ac:dyDescent="0.25">
      <c r="D119" s="179"/>
      <c r="E119" s="40" t="s">
        <v>75</v>
      </c>
      <c r="F119" s="41" t="s">
        <v>37</v>
      </c>
      <c r="G119" s="99"/>
      <c r="H119" s="99"/>
      <c r="I119" s="99"/>
      <c r="J119" s="99"/>
      <c r="K119" s="99"/>
      <c r="L119" s="99"/>
      <c r="M119" s="99"/>
      <c r="N119" s="99"/>
      <c r="O119" s="99"/>
      <c r="P119" s="99"/>
      <c r="Q119" s="58"/>
      <c r="R119" s="58"/>
      <c r="S119" s="58"/>
      <c r="T119" s="58"/>
      <c r="U119"/>
      <c r="V119"/>
      <c r="W119" s="106"/>
      <c r="X119"/>
    </row>
    <row r="120" spans="4:24" s="44" customFormat="1" ht="45.75" outlineLevel="1" thickBot="1" x14ac:dyDescent="0.3">
      <c r="D120" s="127" t="s">
        <v>92</v>
      </c>
      <c r="E120" s="128"/>
      <c r="F120" s="129" t="s">
        <v>37</v>
      </c>
      <c r="G120" s="99"/>
      <c r="H120" s="99"/>
      <c r="I120" s="99"/>
      <c r="J120" s="99"/>
      <c r="K120" s="99"/>
      <c r="L120" s="99"/>
      <c r="M120" s="99"/>
      <c r="N120" s="99"/>
      <c r="O120" s="99"/>
      <c r="P120" s="99"/>
      <c r="Q120" s="126"/>
      <c r="R120" s="126"/>
      <c r="S120" s="126"/>
      <c r="T120" s="126"/>
      <c r="U120"/>
      <c r="V120"/>
      <c r="W120" s="106"/>
      <c r="X120"/>
    </row>
    <row r="121" spans="4:24" s="44" customFormat="1" ht="15.75" thickBot="1" x14ac:dyDescent="0.3">
      <c r="E121" s="68" t="s">
        <v>93</v>
      </c>
      <c r="F121" s="45"/>
      <c r="G121" s="69">
        <f t="shared" ref="G121" si="13">+((G116-G112)*G108+(G117-G113)*G109+(G118-G114)*G110+(G119-G115)*G111)/100</f>
        <v>0</v>
      </c>
      <c r="H121" s="69">
        <f>+((H116-H112)*H108+(H117-H113)*H109+(H118-H114)*H110+(H119-H115)*H111)/100</f>
        <v>0</v>
      </c>
      <c r="I121" s="69">
        <f t="shared" ref="I121:O121" si="14">+((I116-I112)*I108+(I117-I113)*I109+(I118-I114)*I110+(I119-I115)*I111)/100</f>
        <v>0</v>
      </c>
      <c r="J121" s="69">
        <f t="shared" si="14"/>
        <v>0</v>
      </c>
      <c r="K121" s="69">
        <f t="shared" si="14"/>
        <v>0</v>
      </c>
      <c r="L121" s="69">
        <f t="shared" si="14"/>
        <v>0</v>
      </c>
      <c r="M121" s="69">
        <f t="shared" si="14"/>
        <v>0</v>
      </c>
      <c r="N121" s="69">
        <f t="shared" si="14"/>
        <v>0</v>
      </c>
      <c r="O121" s="69">
        <f t="shared" si="14"/>
        <v>0</v>
      </c>
      <c r="P121" s="69">
        <f>+((P116-P112)*P108+(P117-P113)*P109+(P118-P114)*P110+(P119-P115)*P111)/100</f>
        <v>0</v>
      </c>
      <c r="Q121" s="69">
        <f>+((Q$16-Q$10)*Q108+(Q$17-Q$11)*Q109+(Q$18-Q$12)*Q110+(Q$19-Q$13)*Q111)/100</f>
        <v>0</v>
      </c>
      <c r="R121" s="69">
        <f>+((R$16-R$10)*R108+(R$17-R$11)*R109+(R$18-R$12)*R110+(R$19-R$13)*R111)/100</f>
        <v>0</v>
      </c>
      <c r="S121" s="69">
        <f t="shared" ref="S121:T121" si="15">+((S$16-S$10)*S108+(S$17-S$11)*S109+(S$18-S$12)*S110+(S$19-S$13)*S111)/100</f>
        <v>0</v>
      </c>
      <c r="T121" s="69">
        <f t="shared" si="15"/>
        <v>0</v>
      </c>
      <c r="U121"/>
      <c r="V121"/>
      <c r="W121" s="106"/>
      <c r="X121"/>
    </row>
    <row r="122" spans="4:24" s="44" customFormat="1" x14ac:dyDescent="0.25">
      <c r="E122" s="68"/>
      <c r="F122" s="68"/>
      <c r="G122" s="45"/>
      <c r="H122" s="45"/>
      <c r="I122" s="45"/>
      <c r="J122" s="45"/>
      <c r="K122" s="45"/>
      <c r="L122" s="45"/>
      <c r="M122" s="45"/>
      <c r="N122" s="45"/>
      <c r="O122" s="45"/>
      <c r="P122" s="45"/>
      <c r="Q122" s="45"/>
      <c r="R122" s="45"/>
      <c r="S122" s="45"/>
      <c r="T122" s="45"/>
      <c r="U122"/>
      <c r="V122"/>
      <c r="W122" s="106"/>
      <c r="X122"/>
    </row>
    <row r="123" spans="4:24" s="44" customFormat="1" x14ac:dyDescent="0.25">
      <c r="D123" s="48" t="s">
        <v>98</v>
      </c>
      <c r="E123" s="49"/>
      <c r="G123" s="50"/>
      <c r="H123" s="50"/>
      <c r="I123" s="50"/>
      <c r="J123" s="50"/>
      <c r="K123" s="50"/>
      <c r="L123" s="50"/>
      <c r="M123" s="50"/>
      <c r="N123" s="50"/>
      <c r="O123" s="50"/>
      <c r="P123" s="50"/>
      <c r="Q123" s="50"/>
      <c r="R123" s="50"/>
      <c r="S123" s="50"/>
      <c r="T123" s="50"/>
      <c r="U123"/>
      <c r="V123"/>
      <c r="W123" s="106"/>
      <c r="X123"/>
    </row>
    <row r="124" spans="4:24" s="44" customFormat="1" outlineLevel="1" x14ac:dyDescent="0.25">
      <c r="D124" s="174" t="s">
        <v>86</v>
      </c>
      <c r="E124" s="34" t="s">
        <v>71</v>
      </c>
      <c r="F124" s="35" t="s">
        <v>87</v>
      </c>
      <c r="G124" s="99"/>
      <c r="H124" s="99"/>
      <c r="I124" s="99"/>
      <c r="J124" s="99"/>
      <c r="K124" s="99"/>
      <c r="L124" s="99"/>
      <c r="M124" s="99"/>
      <c r="N124" s="99"/>
      <c r="O124" s="99"/>
      <c r="P124" s="99"/>
      <c r="Q124" s="58"/>
      <c r="R124" s="58"/>
      <c r="S124" s="58"/>
      <c r="T124" s="58"/>
      <c r="U124"/>
      <c r="V124"/>
      <c r="W124" s="106"/>
      <c r="X124"/>
    </row>
    <row r="125" spans="4:24" s="44" customFormat="1" outlineLevel="1" x14ac:dyDescent="0.25">
      <c r="D125" s="175"/>
      <c r="E125" s="37" t="s">
        <v>73</v>
      </c>
      <c r="F125" s="38" t="s">
        <v>87</v>
      </c>
      <c r="G125" s="99"/>
      <c r="H125" s="99"/>
      <c r="I125" s="99"/>
      <c r="J125" s="99"/>
      <c r="K125" s="99"/>
      <c r="L125" s="99"/>
      <c r="M125" s="99"/>
      <c r="N125" s="99"/>
      <c r="O125" s="99"/>
      <c r="P125" s="99"/>
      <c r="Q125" s="58"/>
      <c r="R125" s="58"/>
      <c r="S125" s="58"/>
      <c r="T125" s="58"/>
      <c r="U125"/>
      <c r="V125"/>
      <c r="W125" s="106"/>
      <c r="X125"/>
    </row>
    <row r="126" spans="4:24" s="44" customFormat="1" outlineLevel="1" x14ac:dyDescent="0.25">
      <c r="D126" s="175"/>
      <c r="E126" s="37" t="s">
        <v>74</v>
      </c>
      <c r="F126" s="38" t="s">
        <v>87</v>
      </c>
      <c r="G126" s="99"/>
      <c r="H126" s="99"/>
      <c r="I126" s="99"/>
      <c r="J126" s="99"/>
      <c r="K126" s="99"/>
      <c r="L126" s="99"/>
      <c r="M126" s="99"/>
      <c r="N126" s="99"/>
      <c r="O126" s="99"/>
      <c r="P126" s="99"/>
      <c r="Q126" s="58"/>
      <c r="R126" s="58"/>
      <c r="S126" s="58"/>
      <c r="T126" s="58"/>
      <c r="U126"/>
      <c r="V126"/>
      <c r="W126" s="106"/>
      <c r="X126"/>
    </row>
    <row r="127" spans="4:24" s="44" customFormat="1" outlineLevel="1" x14ac:dyDescent="0.25">
      <c r="D127" s="176"/>
      <c r="E127" s="40" t="s">
        <v>75</v>
      </c>
      <c r="F127" s="41" t="s">
        <v>87</v>
      </c>
      <c r="G127" s="99"/>
      <c r="H127" s="99"/>
      <c r="I127" s="99"/>
      <c r="J127" s="99"/>
      <c r="K127" s="99"/>
      <c r="L127" s="99"/>
      <c r="M127" s="99"/>
      <c r="N127" s="99"/>
      <c r="O127" s="99"/>
      <c r="P127" s="99"/>
      <c r="Q127" s="54"/>
      <c r="R127" s="54"/>
      <c r="S127" s="54"/>
      <c r="T127" s="54"/>
      <c r="U127"/>
      <c r="V127"/>
      <c r="W127" s="106"/>
      <c r="X127"/>
    </row>
    <row r="128" spans="4:24" s="44" customFormat="1" outlineLevel="1" x14ac:dyDescent="0.25">
      <c r="D128" s="174" t="s">
        <v>88</v>
      </c>
      <c r="E128" s="34" t="s">
        <v>71</v>
      </c>
      <c r="F128" s="35" t="s">
        <v>89</v>
      </c>
      <c r="G128" s="99"/>
      <c r="H128" s="99"/>
      <c r="I128" s="99"/>
      <c r="J128" s="99"/>
      <c r="K128" s="99"/>
      <c r="L128" s="99"/>
      <c r="M128" s="99"/>
      <c r="N128" s="99"/>
      <c r="O128" s="99"/>
      <c r="P128" s="99"/>
      <c r="Q128" s="73"/>
      <c r="R128" s="73"/>
      <c r="S128" s="73"/>
      <c r="T128" s="73"/>
      <c r="U128"/>
      <c r="V128"/>
      <c r="W128" s="106"/>
      <c r="X128"/>
    </row>
    <row r="129" spans="4:24" s="44" customFormat="1" outlineLevel="1" x14ac:dyDescent="0.25">
      <c r="D129" s="175"/>
      <c r="E129" s="37" t="s">
        <v>73</v>
      </c>
      <c r="F129" s="38" t="s">
        <v>89</v>
      </c>
      <c r="G129" s="99"/>
      <c r="H129" s="99"/>
      <c r="I129" s="99"/>
      <c r="J129" s="99"/>
      <c r="K129" s="99"/>
      <c r="L129" s="99"/>
      <c r="M129" s="99"/>
      <c r="N129" s="99"/>
      <c r="O129" s="99"/>
      <c r="P129" s="99"/>
      <c r="Q129" s="58"/>
      <c r="R129" s="58"/>
      <c r="S129" s="58"/>
      <c r="T129" s="58"/>
      <c r="U129"/>
      <c r="V129"/>
      <c r="W129" s="106"/>
      <c r="X129"/>
    </row>
    <row r="130" spans="4:24" s="44" customFormat="1" outlineLevel="1" x14ac:dyDescent="0.25">
      <c r="D130" s="175"/>
      <c r="E130" s="37" t="s">
        <v>74</v>
      </c>
      <c r="F130" s="38" t="s">
        <v>89</v>
      </c>
      <c r="G130" s="99"/>
      <c r="H130" s="99"/>
      <c r="I130" s="99"/>
      <c r="J130" s="99"/>
      <c r="K130" s="99"/>
      <c r="L130" s="99"/>
      <c r="M130" s="99"/>
      <c r="N130" s="99"/>
      <c r="O130" s="99"/>
      <c r="P130" s="99"/>
      <c r="Q130" s="58"/>
      <c r="R130" s="58"/>
      <c r="S130" s="58"/>
      <c r="T130" s="58"/>
      <c r="U130"/>
      <c r="V130"/>
      <c r="W130" s="106"/>
      <c r="X130"/>
    </row>
    <row r="131" spans="4:24" s="44" customFormat="1" outlineLevel="1" x14ac:dyDescent="0.25">
      <c r="D131" s="176"/>
      <c r="E131" s="40" t="s">
        <v>75</v>
      </c>
      <c r="F131" s="41" t="s">
        <v>89</v>
      </c>
      <c r="G131" s="99"/>
      <c r="H131" s="99"/>
      <c r="I131" s="99"/>
      <c r="J131" s="99"/>
      <c r="K131" s="99"/>
      <c r="L131" s="99"/>
      <c r="M131" s="99"/>
      <c r="N131" s="99"/>
      <c r="O131" s="99"/>
      <c r="P131" s="99"/>
      <c r="Q131" s="61"/>
      <c r="R131" s="61"/>
      <c r="S131" s="61"/>
      <c r="T131" s="61"/>
      <c r="U131"/>
      <c r="V131"/>
      <c r="W131" s="106"/>
      <c r="X131"/>
    </row>
    <row r="132" spans="4:24" s="44" customFormat="1" outlineLevel="1" x14ac:dyDescent="0.25">
      <c r="D132" s="174" t="s">
        <v>90</v>
      </c>
      <c r="E132" s="34" t="s">
        <v>71</v>
      </c>
      <c r="F132" s="35" t="s">
        <v>37</v>
      </c>
      <c r="G132" s="99"/>
      <c r="H132" s="99"/>
      <c r="I132" s="99"/>
      <c r="J132" s="99"/>
      <c r="K132" s="99"/>
      <c r="L132" s="99"/>
      <c r="M132" s="99"/>
      <c r="N132" s="99"/>
      <c r="O132" s="99"/>
      <c r="P132" s="99"/>
      <c r="Q132" s="73"/>
      <c r="R132" s="73"/>
      <c r="S132" s="73"/>
      <c r="T132" s="73"/>
      <c r="U132"/>
      <c r="V132"/>
      <c r="W132" s="106"/>
      <c r="X132"/>
    </row>
    <row r="133" spans="4:24" s="44" customFormat="1" outlineLevel="1" x14ac:dyDescent="0.25">
      <c r="D133" s="175"/>
      <c r="E133" s="37" t="s">
        <v>73</v>
      </c>
      <c r="F133" s="38" t="s">
        <v>37</v>
      </c>
      <c r="G133" s="99"/>
      <c r="H133" s="99"/>
      <c r="I133" s="99"/>
      <c r="J133" s="99"/>
      <c r="K133" s="99"/>
      <c r="L133" s="99"/>
      <c r="M133" s="99"/>
      <c r="N133" s="99"/>
      <c r="O133" s="99"/>
      <c r="P133" s="99"/>
      <c r="Q133" s="58"/>
      <c r="R133" s="58"/>
      <c r="S133" s="58"/>
      <c r="T133" s="58"/>
      <c r="U133"/>
      <c r="V133"/>
      <c r="W133" s="106"/>
      <c r="X133"/>
    </row>
    <row r="134" spans="4:24" s="44" customFormat="1" outlineLevel="1" x14ac:dyDescent="0.25">
      <c r="D134" s="175"/>
      <c r="E134" s="37" t="s">
        <v>74</v>
      </c>
      <c r="F134" s="38" t="s">
        <v>37</v>
      </c>
      <c r="G134" s="99"/>
      <c r="H134" s="99"/>
      <c r="I134" s="99"/>
      <c r="J134" s="99"/>
      <c r="K134" s="99"/>
      <c r="L134" s="99"/>
      <c r="M134" s="99"/>
      <c r="N134" s="99"/>
      <c r="O134" s="99"/>
      <c r="P134" s="99"/>
      <c r="Q134" s="58"/>
      <c r="R134" s="58"/>
      <c r="S134" s="58"/>
      <c r="T134" s="58"/>
      <c r="U134"/>
      <c r="V134"/>
      <c r="W134" s="106"/>
      <c r="X134"/>
    </row>
    <row r="135" spans="4:24" s="44" customFormat="1" outlineLevel="1" x14ac:dyDescent="0.25">
      <c r="D135" s="176"/>
      <c r="E135" s="40" t="s">
        <v>75</v>
      </c>
      <c r="F135" s="41" t="s">
        <v>37</v>
      </c>
      <c r="G135" s="99"/>
      <c r="H135" s="99"/>
      <c r="I135" s="99"/>
      <c r="J135" s="99"/>
      <c r="K135" s="99"/>
      <c r="L135" s="99"/>
      <c r="M135" s="99"/>
      <c r="N135" s="99"/>
      <c r="O135" s="99"/>
      <c r="P135" s="99"/>
      <c r="Q135" s="61"/>
      <c r="R135" s="61"/>
      <c r="S135" s="61"/>
      <c r="T135" s="61"/>
      <c r="U135"/>
      <c r="V135"/>
      <c r="W135" s="106"/>
      <c r="X135"/>
    </row>
    <row r="136" spans="4:24" s="44" customFormat="1" outlineLevel="1" x14ac:dyDescent="0.25">
      <c r="D136" s="177" t="s">
        <v>91</v>
      </c>
      <c r="E136" s="34" t="s">
        <v>71</v>
      </c>
      <c r="F136" s="35" t="s">
        <v>37</v>
      </c>
      <c r="G136" s="99"/>
      <c r="H136" s="99"/>
      <c r="I136" s="99"/>
      <c r="J136" s="99"/>
      <c r="K136" s="99"/>
      <c r="L136" s="99"/>
      <c r="M136" s="99"/>
      <c r="N136" s="99"/>
      <c r="O136" s="99"/>
      <c r="P136" s="99"/>
      <c r="Q136" s="77"/>
      <c r="R136" s="77"/>
      <c r="S136" s="77"/>
      <c r="T136" s="77"/>
      <c r="U136"/>
      <c r="V136"/>
      <c r="W136" s="106"/>
      <c r="X136"/>
    </row>
    <row r="137" spans="4:24" s="44" customFormat="1" outlineLevel="1" x14ac:dyDescent="0.25">
      <c r="D137" s="178"/>
      <c r="E137" s="37" t="s">
        <v>73</v>
      </c>
      <c r="F137" s="38" t="s">
        <v>37</v>
      </c>
      <c r="G137" s="99"/>
      <c r="H137" s="99"/>
      <c r="I137" s="99"/>
      <c r="J137" s="99"/>
      <c r="K137" s="99"/>
      <c r="L137" s="99"/>
      <c r="M137" s="99"/>
      <c r="N137" s="99"/>
      <c r="O137" s="99"/>
      <c r="P137" s="99"/>
      <c r="Q137" s="58"/>
      <c r="R137" s="58"/>
      <c r="S137" s="58"/>
      <c r="T137" s="58"/>
      <c r="U137"/>
      <c r="V137"/>
      <c r="W137" s="106"/>
      <c r="X137"/>
    </row>
    <row r="138" spans="4:24" s="44" customFormat="1" outlineLevel="1" x14ac:dyDescent="0.25">
      <c r="D138" s="178"/>
      <c r="E138" s="37" t="s">
        <v>74</v>
      </c>
      <c r="F138" s="38" t="s">
        <v>37</v>
      </c>
      <c r="G138" s="99"/>
      <c r="H138" s="99"/>
      <c r="I138" s="99"/>
      <c r="J138" s="99"/>
      <c r="K138" s="99"/>
      <c r="L138" s="99"/>
      <c r="M138" s="99"/>
      <c r="N138" s="99"/>
      <c r="O138" s="99"/>
      <c r="P138" s="99"/>
      <c r="Q138" s="58"/>
      <c r="R138" s="58"/>
      <c r="S138" s="58"/>
      <c r="T138" s="58"/>
      <c r="U138"/>
      <c r="V138"/>
      <c r="W138" s="106"/>
      <c r="X138"/>
    </row>
    <row r="139" spans="4:24" s="44" customFormat="1" outlineLevel="1" x14ac:dyDescent="0.25">
      <c r="D139" s="179"/>
      <c r="E139" s="40" t="s">
        <v>75</v>
      </c>
      <c r="F139" s="41" t="s">
        <v>37</v>
      </c>
      <c r="G139" s="99"/>
      <c r="H139" s="99"/>
      <c r="I139" s="99"/>
      <c r="J139" s="99"/>
      <c r="K139" s="99"/>
      <c r="L139" s="99"/>
      <c r="M139" s="99"/>
      <c r="N139" s="99"/>
      <c r="O139" s="99"/>
      <c r="P139" s="99"/>
      <c r="Q139" s="58"/>
      <c r="R139" s="58"/>
      <c r="S139" s="58"/>
      <c r="T139" s="58"/>
      <c r="U139"/>
      <c r="V139"/>
      <c r="W139" s="106"/>
      <c r="X139"/>
    </row>
    <row r="140" spans="4:24" s="44" customFormat="1" ht="45.75" outlineLevel="1" thickBot="1" x14ac:dyDescent="0.3">
      <c r="D140" s="127" t="s">
        <v>92</v>
      </c>
      <c r="E140" s="128"/>
      <c r="F140" s="129" t="s">
        <v>37</v>
      </c>
      <c r="G140" s="99"/>
      <c r="H140" s="99"/>
      <c r="I140" s="99"/>
      <c r="J140" s="99"/>
      <c r="K140" s="99"/>
      <c r="L140" s="99"/>
      <c r="M140" s="99"/>
      <c r="N140" s="99"/>
      <c r="O140" s="99"/>
      <c r="P140" s="99"/>
      <c r="Q140" s="126"/>
      <c r="R140" s="126"/>
      <c r="S140" s="126"/>
      <c r="T140" s="126"/>
      <c r="U140"/>
      <c r="V140"/>
      <c r="W140" s="106"/>
      <c r="X140"/>
    </row>
    <row r="141" spans="4:24" s="44" customFormat="1" ht="15.75" thickBot="1" x14ac:dyDescent="0.3">
      <c r="E141" s="68" t="s">
        <v>93</v>
      </c>
      <c r="F141" s="45"/>
      <c r="G141" s="69">
        <f t="shared" ref="G141" si="16">+((G136-G132)*G128+(G137-G133)*G129+(G138-G134)*G130+(G139-G135)*G131)/100</f>
        <v>0</v>
      </c>
      <c r="H141" s="69">
        <f>+((H136-H132)*H128+(H137-H133)*H129+(H138-H134)*H130+(H139-H135)*H131)/100</f>
        <v>0</v>
      </c>
      <c r="I141" s="69">
        <f t="shared" ref="I141:O141" si="17">+((I136-I132)*I128+(I137-I133)*I129+(I138-I134)*I130+(I139-I135)*I131)/100</f>
        <v>0</v>
      </c>
      <c r="J141" s="69">
        <f t="shared" si="17"/>
        <v>0</v>
      </c>
      <c r="K141" s="69">
        <f t="shared" si="17"/>
        <v>0</v>
      </c>
      <c r="L141" s="69">
        <f t="shared" si="17"/>
        <v>0</v>
      </c>
      <c r="M141" s="69">
        <f t="shared" si="17"/>
        <v>0</v>
      </c>
      <c r="N141" s="69">
        <f t="shared" si="17"/>
        <v>0</v>
      </c>
      <c r="O141" s="69">
        <f t="shared" si="17"/>
        <v>0</v>
      </c>
      <c r="P141" s="69">
        <f>+((P136-P132)*P128+(P137-P133)*P129+(P138-P134)*P130+(P139-P135)*P131)/100</f>
        <v>0</v>
      </c>
      <c r="Q141" s="69">
        <f>+((Q$16-Q$10)*Q128+(Q$17-Q$11)*Q129+(Q$18-Q$12)*Q130+(Q$19-Q$13)*Q131)/100</f>
        <v>0</v>
      </c>
      <c r="R141" s="69">
        <f>+((R$16-R$10)*R128+(R$17-R$11)*R129+(R$18-R$12)*R130+(R$19-R$13)*R131)/100</f>
        <v>0</v>
      </c>
      <c r="S141" s="69">
        <f t="shared" ref="S141:T141" si="18">+((S$16-S$10)*S128+(S$17-S$11)*S129+(S$18-S$12)*S130+(S$19-S$13)*S131)/100</f>
        <v>0</v>
      </c>
      <c r="T141" s="69">
        <f t="shared" si="18"/>
        <v>0</v>
      </c>
      <c r="U141"/>
      <c r="V141"/>
      <c r="W141" s="106"/>
      <c r="X141"/>
    </row>
    <row r="142" spans="4:24" s="44" customFormat="1" x14ac:dyDescent="0.25">
      <c r="E142" s="68"/>
      <c r="F142" s="68"/>
      <c r="G142" s="45"/>
      <c r="H142" s="45"/>
      <c r="I142" s="45"/>
      <c r="J142" s="45"/>
      <c r="K142" s="45"/>
      <c r="L142" s="45"/>
      <c r="M142" s="45"/>
      <c r="N142" s="45"/>
      <c r="O142" s="45"/>
      <c r="P142" s="45"/>
      <c r="Q142" s="45"/>
      <c r="R142" s="45"/>
      <c r="S142" s="45"/>
      <c r="T142" s="45"/>
      <c r="U142"/>
      <c r="V142"/>
      <c r="W142" s="106"/>
      <c r="X142"/>
    </row>
    <row r="143" spans="4:24" s="44" customFormat="1" x14ac:dyDescent="0.25">
      <c r="D143" s="48" t="s">
        <v>99</v>
      </c>
      <c r="E143" s="49"/>
      <c r="G143" s="50"/>
      <c r="H143" s="50"/>
      <c r="I143" s="50"/>
      <c r="J143" s="50"/>
      <c r="K143" s="50"/>
      <c r="L143" s="50"/>
      <c r="M143" s="50"/>
      <c r="N143" s="50"/>
      <c r="O143" s="50"/>
      <c r="P143" s="50"/>
      <c r="Q143" s="50"/>
      <c r="R143" s="50"/>
      <c r="S143" s="50"/>
      <c r="T143" s="50"/>
      <c r="U143"/>
      <c r="V143"/>
      <c r="W143" s="106"/>
      <c r="X143"/>
    </row>
    <row r="144" spans="4:24" s="44" customFormat="1" outlineLevel="1" x14ac:dyDescent="0.25">
      <c r="D144" s="174" t="s">
        <v>86</v>
      </c>
      <c r="E144" s="34" t="s">
        <v>71</v>
      </c>
      <c r="F144" s="35" t="s">
        <v>87</v>
      </c>
      <c r="G144" s="99"/>
      <c r="H144" s="99"/>
      <c r="I144" s="99"/>
      <c r="J144" s="99"/>
      <c r="K144" s="99"/>
      <c r="L144" s="99"/>
      <c r="M144" s="99"/>
      <c r="N144" s="99"/>
      <c r="O144" s="99"/>
      <c r="P144" s="99"/>
      <c r="Q144" s="58"/>
      <c r="R144" s="58"/>
      <c r="S144" s="58"/>
      <c r="T144" s="58"/>
      <c r="U144"/>
      <c r="V144"/>
      <c r="W144" s="106"/>
      <c r="X144"/>
    </row>
    <row r="145" spans="4:24" s="44" customFormat="1" outlineLevel="1" x14ac:dyDescent="0.25">
      <c r="D145" s="175"/>
      <c r="E145" s="37" t="s">
        <v>73</v>
      </c>
      <c r="F145" s="38" t="s">
        <v>87</v>
      </c>
      <c r="G145" s="99"/>
      <c r="H145" s="99"/>
      <c r="I145" s="99"/>
      <c r="J145" s="99"/>
      <c r="K145" s="99"/>
      <c r="L145" s="99"/>
      <c r="M145" s="99"/>
      <c r="N145" s="99"/>
      <c r="O145" s="99"/>
      <c r="P145" s="99"/>
      <c r="Q145" s="58"/>
      <c r="R145" s="58"/>
      <c r="S145" s="58"/>
      <c r="T145" s="58"/>
      <c r="U145"/>
      <c r="V145"/>
      <c r="W145" s="106"/>
      <c r="X145"/>
    </row>
    <row r="146" spans="4:24" s="44" customFormat="1" outlineLevel="1" x14ac:dyDescent="0.25">
      <c r="D146" s="175"/>
      <c r="E146" s="37" t="s">
        <v>74</v>
      </c>
      <c r="F146" s="38" t="s">
        <v>87</v>
      </c>
      <c r="G146" s="99"/>
      <c r="H146" s="99"/>
      <c r="I146" s="99"/>
      <c r="J146" s="99"/>
      <c r="K146" s="99"/>
      <c r="L146" s="99"/>
      <c r="M146" s="99"/>
      <c r="N146" s="99"/>
      <c r="O146" s="99"/>
      <c r="P146" s="99"/>
      <c r="Q146" s="58"/>
      <c r="R146" s="58"/>
      <c r="S146" s="58"/>
      <c r="T146" s="58"/>
      <c r="U146"/>
      <c r="V146"/>
      <c r="W146" s="106"/>
      <c r="X146"/>
    </row>
    <row r="147" spans="4:24" s="44" customFormat="1" outlineLevel="1" x14ac:dyDescent="0.25">
      <c r="D147" s="176"/>
      <c r="E147" s="40" t="s">
        <v>75</v>
      </c>
      <c r="F147" s="41" t="s">
        <v>87</v>
      </c>
      <c r="G147" s="99"/>
      <c r="H147" s="99"/>
      <c r="I147" s="99"/>
      <c r="J147" s="99"/>
      <c r="K147" s="99"/>
      <c r="L147" s="99"/>
      <c r="M147" s="99"/>
      <c r="N147" s="99"/>
      <c r="O147" s="99"/>
      <c r="P147" s="99"/>
      <c r="Q147" s="54"/>
      <c r="R147" s="54"/>
      <c r="S147" s="54"/>
      <c r="T147" s="54"/>
      <c r="U147"/>
      <c r="V147"/>
      <c r="W147" s="106"/>
      <c r="X147"/>
    </row>
    <row r="148" spans="4:24" s="44" customFormat="1" outlineLevel="1" x14ac:dyDescent="0.25">
      <c r="D148" s="174" t="s">
        <v>88</v>
      </c>
      <c r="E148" s="34" t="s">
        <v>71</v>
      </c>
      <c r="F148" s="35" t="s">
        <v>89</v>
      </c>
      <c r="G148" s="99"/>
      <c r="H148" s="99"/>
      <c r="I148" s="99"/>
      <c r="J148" s="99"/>
      <c r="K148" s="99"/>
      <c r="L148" s="99"/>
      <c r="M148" s="99"/>
      <c r="N148" s="99"/>
      <c r="O148" s="99"/>
      <c r="P148" s="99"/>
      <c r="Q148" s="73"/>
      <c r="R148" s="73"/>
      <c r="S148" s="73"/>
      <c r="T148" s="73"/>
      <c r="U148"/>
      <c r="V148"/>
      <c r="W148" s="106"/>
      <c r="X148"/>
    </row>
    <row r="149" spans="4:24" s="44" customFormat="1" outlineLevel="1" x14ac:dyDescent="0.25">
      <c r="D149" s="175"/>
      <c r="E149" s="37" t="s">
        <v>73</v>
      </c>
      <c r="F149" s="38" t="s">
        <v>89</v>
      </c>
      <c r="G149" s="99"/>
      <c r="H149" s="99"/>
      <c r="I149" s="99"/>
      <c r="J149" s="99"/>
      <c r="K149" s="99"/>
      <c r="L149" s="99"/>
      <c r="M149" s="99"/>
      <c r="N149" s="99"/>
      <c r="O149" s="99"/>
      <c r="P149" s="99"/>
      <c r="Q149" s="58"/>
      <c r="R149" s="58"/>
      <c r="S149" s="58"/>
      <c r="T149" s="58"/>
      <c r="U149"/>
      <c r="V149"/>
      <c r="W149" s="106"/>
      <c r="X149"/>
    </row>
    <row r="150" spans="4:24" s="44" customFormat="1" outlineLevel="1" x14ac:dyDescent="0.25">
      <c r="D150" s="175"/>
      <c r="E150" s="37" t="s">
        <v>74</v>
      </c>
      <c r="F150" s="38" t="s">
        <v>89</v>
      </c>
      <c r="G150" s="99"/>
      <c r="H150" s="99"/>
      <c r="I150" s="99"/>
      <c r="J150" s="99"/>
      <c r="K150" s="99"/>
      <c r="L150" s="99"/>
      <c r="M150" s="99"/>
      <c r="N150" s="99"/>
      <c r="O150" s="99"/>
      <c r="P150" s="99"/>
      <c r="Q150" s="58"/>
      <c r="R150" s="58"/>
      <c r="S150" s="58"/>
      <c r="T150" s="58"/>
      <c r="U150"/>
      <c r="V150"/>
      <c r="W150" s="106"/>
      <c r="X150"/>
    </row>
    <row r="151" spans="4:24" s="44" customFormat="1" outlineLevel="1" x14ac:dyDescent="0.25">
      <c r="D151" s="176"/>
      <c r="E151" s="40" t="s">
        <v>75</v>
      </c>
      <c r="F151" s="41" t="s">
        <v>89</v>
      </c>
      <c r="G151" s="99"/>
      <c r="H151" s="99"/>
      <c r="I151" s="99"/>
      <c r="J151" s="99"/>
      <c r="K151" s="99"/>
      <c r="L151" s="99"/>
      <c r="M151" s="99"/>
      <c r="N151" s="99"/>
      <c r="O151" s="99"/>
      <c r="P151" s="99"/>
      <c r="Q151" s="61"/>
      <c r="R151" s="61"/>
      <c r="S151" s="61"/>
      <c r="T151" s="61"/>
      <c r="U151"/>
      <c r="V151"/>
      <c r="W151" s="106"/>
      <c r="X151"/>
    </row>
    <row r="152" spans="4:24" s="44" customFormat="1" outlineLevel="1" x14ac:dyDescent="0.25">
      <c r="D152" s="174" t="s">
        <v>90</v>
      </c>
      <c r="E152" s="34" t="s">
        <v>71</v>
      </c>
      <c r="F152" s="35" t="s">
        <v>37</v>
      </c>
      <c r="G152" s="99"/>
      <c r="H152" s="99"/>
      <c r="I152" s="99"/>
      <c r="J152" s="99"/>
      <c r="K152" s="99"/>
      <c r="L152" s="99"/>
      <c r="M152" s="99"/>
      <c r="N152" s="99"/>
      <c r="O152" s="99"/>
      <c r="P152" s="99"/>
      <c r="Q152" s="73"/>
      <c r="R152" s="73"/>
      <c r="S152" s="73"/>
      <c r="T152" s="73"/>
      <c r="U152"/>
      <c r="V152"/>
      <c r="W152" s="106"/>
      <c r="X152"/>
    </row>
    <row r="153" spans="4:24" s="44" customFormat="1" outlineLevel="1" x14ac:dyDescent="0.25">
      <c r="D153" s="175"/>
      <c r="E153" s="37" t="s">
        <v>73</v>
      </c>
      <c r="F153" s="38" t="s">
        <v>37</v>
      </c>
      <c r="G153" s="99"/>
      <c r="H153" s="99"/>
      <c r="I153" s="99"/>
      <c r="J153" s="99"/>
      <c r="K153" s="99"/>
      <c r="L153" s="99"/>
      <c r="M153" s="99"/>
      <c r="N153" s="99"/>
      <c r="O153" s="99"/>
      <c r="P153" s="99"/>
      <c r="Q153" s="58"/>
      <c r="R153" s="58"/>
      <c r="S153" s="58"/>
      <c r="T153" s="58"/>
      <c r="U153"/>
      <c r="V153"/>
      <c r="W153" s="106"/>
      <c r="X153"/>
    </row>
    <row r="154" spans="4:24" s="44" customFormat="1" outlineLevel="1" x14ac:dyDescent="0.25">
      <c r="D154" s="175"/>
      <c r="E154" s="37" t="s">
        <v>74</v>
      </c>
      <c r="F154" s="38" t="s">
        <v>37</v>
      </c>
      <c r="G154" s="99"/>
      <c r="H154" s="99"/>
      <c r="I154" s="99"/>
      <c r="J154" s="99"/>
      <c r="K154" s="99"/>
      <c r="L154" s="99"/>
      <c r="M154" s="99"/>
      <c r="N154" s="99"/>
      <c r="O154" s="99"/>
      <c r="P154" s="99"/>
      <c r="Q154" s="58"/>
      <c r="R154" s="58"/>
      <c r="S154" s="58"/>
      <c r="T154" s="58"/>
      <c r="U154"/>
      <c r="V154"/>
      <c r="W154" s="106"/>
      <c r="X154"/>
    </row>
    <row r="155" spans="4:24" s="44" customFormat="1" outlineLevel="1" x14ac:dyDescent="0.25">
      <c r="D155" s="176"/>
      <c r="E155" s="40" t="s">
        <v>75</v>
      </c>
      <c r="F155" s="41" t="s">
        <v>37</v>
      </c>
      <c r="G155" s="99"/>
      <c r="H155" s="99"/>
      <c r="I155" s="99"/>
      <c r="J155" s="99"/>
      <c r="K155" s="99"/>
      <c r="L155" s="99"/>
      <c r="M155" s="99"/>
      <c r="N155" s="99"/>
      <c r="O155" s="99"/>
      <c r="P155" s="99"/>
      <c r="Q155" s="61"/>
      <c r="R155" s="61"/>
      <c r="S155" s="61"/>
      <c r="T155" s="61"/>
      <c r="U155"/>
      <c r="V155"/>
      <c r="W155" s="106"/>
      <c r="X155"/>
    </row>
    <row r="156" spans="4:24" s="44" customFormat="1" outlineLevel="1" x14ac:dyDescent="0.25">
      <c r="D156" s="177" t="s">
        <v>91</v>
      </c>
      <c r="E156" s="34" t="s">
        <v>71</v>
      </c>
      <c r="F156" s="35" t="s">
        <v>37</v>
      </c>
      <c r="G156" s="99"/>
      <c r="H156" s="99"/>
      <c r="I156" s="99"/>
      <c r="J156" s="99"/>
      <c r="K156" s="99"/>
      <c r="L156" s="99"/>
      <c r="M156" s="99"/>
      <c r="N156" s="99"/>
      <c r="O156" s="99"/>
      <c r="P156" s="99"/>
      <c r="Q156" s="77"/>
      <c r="R156" s="77"/>
      <c r="S156" s="77"/>
      <c r="T156" s="77"/>
      <c r="U156"/>
      <c r="V156"/>
      <c r="W156" s="106"/>
      <c r="X156"/>
    </row>
    <row r="157" spans="4:24" s="44" customFormat="1" outlineLevel="1" x14ac:dyDescent="0.25">
      <c r="D157" s="178"/>
      <c r="E157" s="37" t="s">
        <v>73</v>
      </c>
      <c r="F157" s="38" t="s">
        <v>37</v>
      </c>
      <c r="G157" s="99"/>
      <c r="H157" s="99"/>
      <c r="I157" s="99"/>
      <c r="J157" s="99"/>
      <c r="K157" s="99"/>
      <c r="L157" s="99"/>
      <c r="M157" s="99"/>
      <c r="N157" s="99"/>
      <c r="O157" s="99"/>
      <c r="P157" s="99"/>
      <c r="Q157" s="58"/>
      <c r="R157" s="58"/>
      <c r="S157" s="58"/>
      <c r="T157" s="58"/>
      <c r="U157"/>
      <c r="V157"/>
      <c r="W157" s="106"/>
      <c r="X157"/>
    </row>
    <row r="158" spans="4:24" s="44" customFormat="1" outlineLevel="1" x14ac:dyDescent="0.25">
      <c r="D158" s="178"/>
      <c r="E158" s="37" t="s">
        <v>74</v>
      </c>
      <c r="F158" s="38" t="s">
        <v>37</v>
      </c>
      <c r="G158" s="99"/>
      <c r="H158" s="99"/>
      <c r="I158" s="99"/>
      <c r="J158" s="99"/>
      <c r="K158" s="99"/>
      <c r="L158" s="99"/>
      <c r="M158" s="99"/>
      <c r="N158" s="99"/>
      <c r="O158" s="99"/>
      <c r="P158" s="99"/>
      <c r="Q158" s="58"/>
      <c r="R158" s="58"/>
      <c r="S158" s="58"/>
      <c r="T158" s="58"/>
      <c r="U158"/>
      <c r="V158"/>
      <c r="W158" s="106"/>
      <c r="X158"/>
    </row>
    <row r="159" spans="4:24" s="44" customFormat="1" outlineLevel="1" x14ac:dyDescent="0.25">
      <c r="D159" s="179"/>
      <c r="E159" s="40" t="s">
        <v>75</v>
      </c>
      <c r="F159" s="41" t="s">
        <v>37</v>
      </c>
      <c r="G159" s="99"/>
      <c r="H159" s="99"/>
      <c r="I159" s="99"/>
      <c r="J159" s="99"/>
      <c r="K159" s="99"/>
      <c r="L159" s="99"/>
      <c r="M159" s="99"/>
      <c r="N159" s="99"/>
      <c r="O159" s="99"/>
      <c r="P159" s="99"/>
      <c r="Q159" s="58"/>
      <c r="R159" s="58"/>
      <c r="S159" s="58"/>
      <c r="T159" s="58"/>
      <c r="U159"/>
      <c r="V159"/>
      <c r="W159" s="106"/>
      <c r="X159"/>
    </row>
    <row r="160" spans="4:24" s="44" customFormat="1" ht="45.75" outlineLevel="1" thickBot="1" x14ac:dyDescent="0.3">
      <c r="D160" s="127" t="s">
        <v>92</v>
      </c>
      <c r="E160" s="128"/>
      <c r="F160" s="129" t="s">
        <v>37</v>
      </c>
      <c r="G160" s="99"/>
      <c r="H160" s="99"/>
      <c r="I160" s="99"/>
      <c r="J160" s="99"/>
      <c r="K160" s="99"/>
      <c r="L160" s="99"/>
      <c r="M160" s="99"/>
      <c r="N160" s="99"/>
      <c r="O160" s="99"/>
      <c r="P160" s="99"/>
      <c r="Q160" s="126"/>
      <c r="R160" s="126"/>
      <c r="S160" s="126"/>
      <c r="T160" s="126"/>
      <c r="U160"/>
      <c r="V160"/>
      <c r="W160" s="106"/>
      <c r="X160"/>
    </row>
    <row r="161" spans="4:24" s="44" customFormat="1" ht="15.75" thickBot="1" x14ac:dyDescent="0.3">
      <c r="E161" s="68" t="s">
        <v>93</v>
      </c>
      <c r="F161" s="45"/>
      <c r="G161" s="69">
        <f t="shared" ref="G161" si="19">+((G156-G152)*G148+(G157-G153)*G149+(G158-G154)*G150+(G159-G155)*G151)/100</f>
        <v>0</v>
      </c>
      <c r="H161" s="69">
        <f>+((H156-H152)*H148+(H157-H153)*H149+(H158-H154)*H150+(H159-H155)*H151)/100</f>
        <v>0</v>
      </c>
      <c r="I161" s="69">
        <f t="shared" ref="I161:O161" si="20">+((I156-I152)*I148+(I157-I153)*I149+(I158-I154)*I150+(I159-I155)*I151)/100</f>
        <v>0</v>
      </c>
      <c r="J161" s="69">
        <f t="shared" si="20"/>
        <v>0</v>
      </c>
      <c r="K161" s="69">
        <f t="shared" si="20"/>
        <v>0</v>
      </c>
      <c r="L161" s="69">
        <f t="shared" si="20"/>
        <v>0</v>
      </c>
      <c r="M161" s="69">
        <f t="shared" si="20"/>
        <v>0</v>
      </c>
      <c r="N161" s="69">
        <f t="shared" si="20"/>
        <v>0</v>
      </c>
      <c r="O161" s="69">
        <f t="shared" si="20"/>
        <v>0</v>
      </c>
      <c r="P161" s="69">
        <f>+((P156-P152)*P148+(P157-P153)*P149+(P158-P154)*P150+(P159-P155)*P151)/100</f>
        <v>0</v>
      </c>
      <c r="Q161" s="69">
        <f>+((Q$16-Q$10)*Q148+(Q$17-Q$11)*Q149+(Q$18-Q$12)*Q150+(Q$19-Q$13)*Q151)/100</f>
        <v>0</v>
      </c>
      <c r="R161" s="69">
        <f>+((R$16-R$10)*R148+(R$17-R$11)*R149+(R$18-R$12)*R150+(R$19-R$13)*R151)/100</f>
        <v>0</v>
      </c>
      <c r="S161" s="69">
        <f t="shared" ref="S161:T161" si="21">+((S$16-S$10)*S148+(S$17-S$11)*S149+(S$18-S$12)*S150+(S$19-S$13)*S151)/100</f>
        <v>0</v>
      </c>
      <c r="T161" s="69">
        <f t="shared" si="21"/>
        <v>0</v>
      </c>
      <c r="U161"/>
      <c r="V161"/>
      <c r="W161" s="106"/>
      <c r="X161"/>
    </row>
    <row r="162" spans="4:24" s="44" customFormat="1" x14ac:dyDescent="0.25">
      <c r="E162" s="68"/>
      <c r="F162" s="68"/>
      <c r="G162" s="45"/>
      <c r="H162" s="45"/>
      <c r="I162" s="45"/>
      <c r="J162" s="45"/>
      <c r="K162" s="45"/>
      <c r="L162" s="45"/>
      <c r="M162" s="45"/>
      <c r="N162" s="45"/>
      <c r="O162" s="45"/>
      <c r="P162" s="45"/>
      <c r="Q162" s="45"/>
      <c r="R162" s="45"/>
      <c r="S162" s="45"/>
      <c r="T162" s="45"/>
      <c r="U162"/>
      <c r="V162"/>
      <c r="W162" s="106"/>
      <c r="X162"/>
    </row>
    <row r="163" spans="4:24" s="44" customFormat="1" x14ac:dyDescent="0.25">
      <c r="D163" s="48" t="s">
        <v>100</v>
      </c>
      <c r="E163" s="49"/>
      <c r="G163" s="50"/>
      <c r="H163" s="50"/>
      <c r="I163" s="50"/>
      <c r="J163" s="50"/>
      <c r="K163" s="50"/>
      <c r="L163" s="50"/>
      <c r="M163" s="50"/>
      <c r="N163" s="50"/>
      <c r="O163" s="50"/>
      <c r="P163" s="50"/>
      <c r="Q163" s="50"/>
      <c r="R163" s="50"/>
      <c r="S163" s="50"/>
      <c r="T163" s="50"/>
      <c r="U163"/>
      <c r="V163"/>
      <c r="W163" s="106"/>
      <c r="X163"/>
    </row>
    <row r="164" spans="4:24" s="44" customFormat="1" outlineLevel="1" x14ac:dyDescent="0.25">
      <c r="D164" s="174" t="s">
        <v>86</v>
      </c>
      <c r="E164" s="34" t="s">
        <v>71</v>
      </c>
      <c r="F164" s="35" t="s">
        <v>87</v>
      </c>
      <c r="G164" s="99"/>
      <c r="H164" s="99"/>
      <c r="I164" s="99"/>
      <c r="J164" s="99"/>
      <c r="K164" s="99"/>
      <c r="L164" s="99"/>
      <c r="M164" s="99"/>
      <c r="N164" s="99"/>
      <c r="O164" s="99"/>
      <c r="P164" s="99"/>
      <c r="Q164" s="58"/>
      <c r="R164" s="58"/>
      <c r="S164" s="58"/>
      <c r="T164" s="58"/>
      <c r="U164"/>
      <c r="V164"/>
      <c r="W164" s="106"/>
      <c r="X164"/>
    </row>
    <row r="165" spans="4:24" s="44" customFormat="1" outlineLevel="1" x14ac:dyDescent="0.25">
      <c r="D165" s="175"/>
      <c r="E165" s="37" t="s">
        <v>73</v>
      </c>
      <c r="F165" s="38" t="s">
        <v>87</v>
      </c>
      <c r="G165" s="99"/>
      <c r="H165" s="99"/>
      <c r="I165" s="99"/>
      <c r="J165" s="99"/>
      <c r="K165" s="99"/>
      <c r="L165" s="99"/>
      <c r="M165" s="99"/>
      <c r="N165" s="99"/>
      <c r="O165" s="99"/>
      <c r="P165" s="99"/>
      <c r="Q165" s="58"/>
      <c r="R165" s="58"/>
      <c r="S165" s="58"/>
      <c r="T165" s="58"/>
      <c r="U165"/>
      <c r="V165"/>
      <c r="W165" s="106"/>
      <c r="X165"/>
    </row>
    <row r="166" spans="4:24" s="44" customFormat="1" outlineLevel="1" x14ac:dyDescent="0.25">
      <c r="D166" s="175"/>
      <c r="E166" s="37" t="s">
        <v>74</v>
      </c>
      <c r="F166" s="38" t="s">
        <v>87</v>
      </c>
      <c r="G166" s="99"/>
      <c r="H166" s="99"/>
      <c r="I166" s="99"/>
      <c r="J166" s="99"/>
      <c r="K166" s="99"/>
      <c r="L166" s="99"/>
      <c r="M166" s="99"/>
      <c r="N166" s="99"/>
      <c r="O166" s="99"/>
      <c r="P166" s="99"/>
      <c r="Q166" s="58"/>
      <c r="R166" s="58"/>
      <c r="S166" s="58"/>
      <c r="T166" s="58"/>
      <c r="U166"/>
      <c r="V166"/>
      <c r="W166" s="106"/>
      <c r="X166"/>
    </row>
    <row r="167" spans="4:24" s="44" customFormat="1" outlineLevel="1" x14ac:dyDescent="0.25">
      <c r="D167" s="176"/>
      <c r="E167" s="40" t="s">
        <v>75</v>
      </c>
      <c r="F167" s="41" t="s">
        <v>87</v>
      </c>
      <c r="G167" s="99"/>
      <c r="H167" s="99"/>
      <c r="I167" s="99"/>
      <c r="J167" s="99"/>
      <c r="K167" s="99"/>
      <c r="L167" s="99"/>
      <c r="M167" s="99"/>
      <c r="N167" s="99"/>
      <c r="O167" s="99"/>
      <c r="P167" s="99"/>
      <c r="Q167" s="54"/>
      <c r="R167" s="54"/>
      <c r="S167" s="54"/>
      <c r="T167" s="54"/>
      <c r="U167"/>
      <c r="V167"/>
      <c r="W167" s="106"/>
      <c r="X167"/>
    </row>
    <row r="168" spans="4:24" s="44" customFormat="1" outlineLevel="1" x14ac:dyDescent="0.25">
      <c r="D168" s="174" t="s">
        <v>88</v>
      </c>
      <c r="E168" s="34" t="s">
        <v>71</v>
      </c>
      <c r="F168" s="35" t="s">
        <v>89</v>
      </c>
      <c r="G168" s="99"/>
      <c r="H168" s="99"/>
      <c r="I168" s="99"/>
      <c r="J168" s="99"/>
      <c r="K168" s="99"/>
      <c r="L168" s="99"/>
      <c r="M168" s="99"/>
      <c r="N168" s="99"/>
      <c r="O168" s="99"/>
      <c r="P168" s="99"/>
      <c r="Q168" s="73"/>
      <c r="R168" s="73"/>
      <c r="S168" s="73"/>
      <c r="T168" s="73"/>
      <c r="U168"/>
      <c r="V168"/>
      <c r="W168" s="106"/>
      <c r="X168"/>
    </row>
    <row r="169" spans="4:24" s="44" customFormat="1" outlineLevel="1" x14ac:dyDescent="0.25">
      <c r="D169" s="175"/>
      <c r="E169" s="37" t="s">
        <v>73</v>
      </c>
      <c r="F169" s="38" t="s">
        <v>89</v>
      </c>
      <c r="G169" s="99"/>
      <c r="H169" s="99"/>
      <c r="I169" s="99"/>
      <c r="J169" s="99"/>
      <c r="K169" s="99"/>
      <c r="L169" s="99"/>
      <c r="M169" s="99"/>
      <c r="N169" s="99"/>
      <c r="O169" s="99"/>
      <c r="P169" s="99"/>
      <c r="Q169" s="58"/>
      <c r="R169" s="58"/>
      <c r="S169" s="58"/>
      <c r="T169" s="58"/>
      <c r="U169"/>
      <c r="V169"/>
      <c r="W169" s="106"/>
      <c r="X169"/>
    </row>
    <row r="170" spans="4:24" s="44" customFormat="1" outlineLevel="1" x14ac:dyDescent="0.25">
      <c r="D170" s="175"/>
      <c r="E170" s="37" t="s">
        <v>74</v>
      </c>
      <c r="F170" s="38" t="s">
        <v>89</v>
      </c>
      <c r="G170" s="99"/>
      <c r="H170" s="99"/>
      <c r="I170" s="99"/>
      <c r="J170" s="99"/>
      <c r="K170" s="99"/>
      <c r="L170" s="99"/>
      <c r="M170" s="99"/>
      <c r="N170" s="99"/>
      <c r="O170" s="99"/>
      <c r="P170" s="99"/>
      <c r="Q170" s="58"/>
      <c r="R170" s="58"/>
      <c r="S170" s="58"/>
      <c r="T170" s="58"/>
      <c r="U170"/>
      <c r="V170"/>
      <c r="W170" s="106"/>
      <c r="X170"/>
    </row>
    <row r="171" spans="4:24" s="44" customFormat="1" outlineLevel="1" x14ac:dyDescent="0.25">
      <c r="D171" s="176"/>
      <c r="E171" s="40" t="s">
        <v>75</v>
      </c>
      <c r="F171" s="41" t="s">
        <v>89</v>
      </c>
      <c r="G171" s="99"/>
      <c r="H171" s="99"/>
      <c r="I171" s="99"/>
      <c r="J171" s="99"/>
      <c r="K171" s="99"/>
      <c r="L171" s="99"/>
      <c r="M171" s="99"/>
      <c r="N171" s="99"/>
      <c r="O171" s="99"/>
      <c r="P171" s="99"/>
      <c r="Q171" s="61"/>
      <c r="R171" s="61"/>
      <c r="S171" s="61"/>
      <c r="T171" s="61"/>
      <c r="U171"/>
      <c r="V171"/>
      <c r="W171" s="106"/>
      <c r="X171"/>
    </row>
    <row r="172" spans="4:24" s="44" customFormat="1" outlineLevel="1" x14ac:dyDescent="0.25">
      <c r="D172" s="174" t="s">
        <v>90</v>
      </c>
      <c r="E172" s="34" t="s">
        <v>71</v>
      </c>
      <c r="F172" s="35" t="s">
        <v>37</v>
      </c>
      <c r="G172" s="99"/>
      <c r="H172" s="99"/>
      <c r="I172" s="99"/>
      <c r="J172" s="99"/>
      <c r="K172" s="99"/>
      <c r="L172" s="99"/>
      <c r="M172" s="99"/>
      <c r="N172" s="99"/>
      <c r="O172" s="99"/>
      <c r="P172" s="99"/>
      <c r="Q172" s="73"/>
      <c r="R172" s="73"/>
      <c r="S172" s="73"/>
      <c r="T172" s="73"/>
      <c r="U172"/>
      <c r="V172"/>
      <c r="W172" s="106"/>
      <c r="X172"/>
    </row>
    <row r="173" spans="4:24" s="44" customFormat="1" outlineLevel="1" x14ac:dyDescent="0.25">
      <c r="D173" s="175"/>
      <c r="E173" s="37" t="s">
        <v>73</v>
      </c>
      <c r="F173" s="38" t="s">
        <v>37</v>
      </c>
      <c r="G173" s="99"/>
      <c r="H173" s="99"/>
      <c r="I173" s="99"/>
      <c r="J173" s="99"/>
      <c r="K173" s="99"/>
      <c r="L173" s="99"/>
      <c r="M173" s="99"/>
      <c r="N173" s="99"/>
      <c r="O173" s="99"/>
      <c r="P173" s="99"/>
      <c r="Q173" s="58"/>
      <c r="R173" s="58"/>
      <c r="S173" s="58"/>
      <c r="T173" s="58"/>
      <c r="U173"/>
      <c r="V173"/>
      <c r="W173" s="106"/>
      <c r="X173"/>
    </row>
    <row r="174" spans="4:24" s="44" customFormat="1" outlineLevel="1" x14ac:dyDescent="0.25">
      <c r="D174" s="175"/>
      <c r="E174" s="37" t="s">
        <v>74</v>
      </c>
      <c r="F174" s="38" t="s">
        <v>37</v>
      </c>
      <c r="G174" s="99"/>
      <c r="H174" s="99"/>
      <c r="I174" s="99"/>
      <c r="J174" s="99"/>
      <c r="K174" s="99"/>
      <c r="L174" s="99"/>
      <c r="M174" s="99"/>
      <c r="N174" s="99"/>
      <c r="O174" s="99"/>
      <c r="P174" s="99"/>
      <c r="Q174" s="58"/>
      <c r="R174" s="58"/>
      <c r="S174" s="58"/>
      <c r="T174" s="58"/>
      <c r="U174"/>
      <c r="V174"/>
      <c r="W174" s="106"/>
      <c r="X174"/>
    </row>
    <row r="175" spans="4:24" s="44" customFormat="1" outlineLevel="1" x14ac:dyDescent="0.25">
      <c r="D175" s="176"/>
      <c r="E175" s="40" t="s">
        <v>75</v>
      </c>
      <c r="F175" s="41" t="s">
        <v>37</v>
      </c>
      <c r="G175" s="99"/>
      <c r="H175" s="99"/>
      <c r="I175" s="99"/>
      <c r="J175" s="99"/>
      <c r="K175" s="99"/>
      <c r="L175" s="99"/>
      <c r="M175" s="99"/>
      <c r="N175" s="99"/>
      <c r="O175" s="99"/>
      <c r="P175" s="99"/>
      <c r="Q175" s="61"/>
      <c r="R175" s="61"/>
      <c r="S175" s="61"/>
      <c r="T175" s="61"/>
      <c r="U175"/>
      <c r="V175"/>
      <c r="W175" s="106"/>
      <c r="X175"/>
    </row>
    <row r="176" spans="4:24" s="44" customFormat="1" outlineLevel="1" x14ac:dyDescent="0.25">
      <c r="D176" s="177" t="s">
        <v>91</v>
      </c>
      <c r="E176" s="34" t="s">
        <v>71</v>
      </c>
      <c r="F176" s="35" t="s">
        <v>37</v>
      </c>
      <c r="G176" s="99"/>
      <c r="H176" s="99"/>
      <c r="I176" s="99"/>
      <c r="J176" s="99"/>
      <c r="K176" s="99"/>
      <c r="L176" s="99"/>
      <c r="M176" s="99"/>
      <c r="N176" s="99"/>
      <c r="O176" s="99"/>
      <c r="P176" s="99"/>
      <c r="Q176" s="77"/>
      <c r="R176" s="77"/>
      <c r="S176" s="77"/>
      <c r="T176" s="77"/>
      <c r="U176"/>
      <c r="V176"/>
      <c r="W176" s="106"/>
      <c r="X176"/>
    </row>
    <row r="177" spans="4:24" s="44" customFormat="1" outlineLevel="1" x14ac:dyDescent="0.25">
      <c r="D177" s="178"/>
      <c r="E177" s="37" t="s">
        <v>73</v>
      </c>
      <c r="F177" s="38" t="s">
        <v>37</v>
      </c>
      <c r="G177" s="99"/>
      <c r="H177" s="99"/>
      <c r="I177" s="99"/>
      <c r="J177" s="99"/>
      <c r="K177" s="99"/>
      <c r="L177" s="99"/>
      <c r="M177" s="99"/>
      <c r="N177" s="99"/>
      <c r="O177" s="99"/>
      <c r="P177" s="99"/>
      <c r="Q177" s="58"/>
      <c r="R177" s="58"/>
      <c r="S177" s="58"/>
      <c r="T177" s="58"/>
      <c r="U177"/>
      <c r="V177"/>
      <c r="W177" s="106"/>
      <c r="X177"/>
    </row>
    <row r="178" spans="4:24" s="44" customFormat="1" outlineLevel="1" x14ac:dyDescent="0.25">
      <c r="D178" s="178"/>
      <c r="E178" s="37" t="s">
        <v>74</v>
      </c>
      <c r="F178" s="38" t="s">
        <v>37</v>
      </c>
      <c r="G178" s="99"/>
      <c r="H178" s="99"/>
      <c r="I178" s="99"/>
      <c r="J178" s="99"/>
      <c r="K178" s="99"/>
      <c r="L178" s="99"/>
      <c r="M178" s="99"/>
      <c r="N178" s="99"/>
      <c r="O178" s="99"/>
      <c r="P178" s="99"/>
      <c r="Q178" s="58"/>
      <c r="R178" s="58"/>
      <c r="S178" s="58"/>
      <c r="T178" s="58"/>
      <c r="U178"/>
      <c r="V178"/>
      <c r="W178" s="106"/>
      <c r="X178"/>
    </row>
    <row r="179" spans="4:24" s="44" customFormat="1" outlineLevel="1" x14ac:dyDescent="0.25">
      <c r="D179" s="179"/>
      <c r="E179" s="40" t="s">
        <v>75</v>
      </c>
      <c r="F179" s="41" t="s">
        <v>37</v>
      </c>
      <c r="G179" s="99"/>
      <c r="H179" s="99"/>
      <c r="I179" s="99"/>
      <c r="J179" s="99"/>
      <c r="K179" s="99"/>
      <c r="L179" s="99"/>
      <c r="M179" s="99"/>
      <c r="N179" s="99"/>
      <c r="O179" s="99"/>
      <c r="P179" s="99"/>
      <c r="Q179" s="58"/>
      <c r="R179" s="58"/>
      <c r="S179" s="58"/>
      <c r="T179" s="58"/>
      <c r="U179"/>
      <c r="V179"/>
      <c r="W179" s="106"/>
      <c r="X179"/>
    </row>
    <row r="180" spans="4:24" s="44" customFormat="1" ht="45.75" outlineLevel="1" thickBot="1" x14ac:dyDescent="0.3">
      <c r="D180" s="127" t="s">
        <v>92</v>
      </c>
      <c r="E180" s="128"/>
      <c r="F180" s="129" t="s">
        <v>37</v>
      </c>
      <c r="G180" s="99"/>
      <c r="H180" s="99"/>
      <c r="I180" s="99"/>
      <c r="J180" s="99"/>
      <c r="K180" s="99"/>
      <c r="L180" s="99"/>
      <c r="M180" s="99"/>
      <c r="N180" s="99"/>
      <c r="O180" s="99"/>
      <c r="P180" s="99"/>
      <c r="Q180" s="126"/>
      <c r="R180" s="126"/>
      <c r="S180" s="126"/>
      <c r="T180" s="126"/>
      <c r="U180"/>
      <c r="V180"/>
      <c r="W180" s="106"/>
      <c r="X180"/>
    </row>
    <row r="181" spans="4:24" s="44" customFormat="1" ht="15.75" thickBot="1" x14ac:dyDescent="0.3">
      <c r="E181" s="68" t="s">
        <v>93</v>
      </c>
      <c r="F181" s="45"/>
      <c r="G181" s="69">
        <f t="shared" ref="G181" si="22">+((G176-G172)*G168+(G177-G173)*G169+(G178-G174)*G170+(G179-G175)*G171)/100</f>
        <v>0</v>
      </c>
      <c r="H181" s="69">
        <f>+((H176-H172)*H168+(H177-H173)*H169+(H178-H174)*H170+(H179-H175)*H171)/100</f>
        <v>0</v>
      </c>
      <c r="I181" s="69">
        <f t="shared" ref="I181:O181" si="23">+((I176-I172)*I168+(I177-I173)*I169+(I178-I174)*I170+(I179-I175)*I171)/100</f>
        <v>0</v>
      </c>
      <c r="J181" s="69">
        <f t="shared" si="23"/>
        <v>0</v>
      </c>
      <c r="K181" s="69">
        <f t="shared" si="23"/>
        <v>0</v>
      </c>
      <c r="L181" s="69">
        <f t="shared" si="23"/>
        <v>0</v>
      </c>
      <c r="M181" s="69">
        <f t="shared" si="23"/>
        <v>0</v>
      </c>
      <c r="N181" s="69">
        <f t="shared" si="23"/>
        <v>0</v>
      </c>
      <c r="O181" s="69">
        <f t="shared" si="23"/>
        <v>0</v>
      </c>
      <c r="P181" s="69">
        <f>+((P176-P172)*P168+(P177-P173)*P169+(P178-P174)*P170+(P179-P175)*P171)/100</f>
        <v>0</v>
      </c>
      <c r="Q181" s="69">
        <f>+((Q$16-Q$10)*Q168+(Q$17-Q$11)*Q169+(Q$18-Q$12)*Q170+(Q$19-Q$13)*Q171)/100</f>
        <v>0</v>
      </c>
      <c r="R181" s="69">
        <f>+((R$16-R$10)*R168+(R$17-R$11)*R169+(R$18-R$12)*R170+(R$19-R$13)*R171)/100</f>
        <v>0</v>
      </c>
      <c r="S181" s="69">
        <f t="shared" ref="S181:T181" si="24">+((S$16-S$10)*S168+(S$17-S$11)*S169+(S$18-S$12)*S170+(S$19-S$13)*S171)/100</f>
        <v>0</v>
      </c>
      <c r="T181" s="69">
        <f t="shared" si="24"/>
        <v>0</v>
      </c>
      <c r="U181"/>
      <c r="V181"/>
      <c r="W181" s="106"/>
      <c r="X181"/>
    </row>
    <row r="182" spans="4:24" s="44" customFormat="1" x14ac:dyDescent="0.25">
      <c r="E182" s="68"/>
      <c r="F182" s="68"/>
      <c r="G182" s="45"/>
      <c r="H182" s="45"/>
      <c r="I182" s="45"/>
      <c r="J182" s="45"/>
      <c r="K182" s="45"/>
      <c r="L182" s="45"/>
      <c r="M182" s="45"/>
      <c r="N182" s="45"/>
      <c r="O182" s="45"/>
      <c r="P182" s="45"/>
      <c r="Q182" s="45"/>
      <c r="R182" s="45"/>
      <c r="S182" s="45"/>
      <c r="T182" s="45"/>
      <c r="U182"/>
      <c r="V182"/>
      <c r="W182" s="106"/>
      <c r="X182"/>
    </row>
    <row r="183" spans="4:24" s="44" customFormat="1" x14ac:dyDescent="0.25">
      <c r="D183" s="48" t="s">
        <v>101</v>
      </c>
      <c r="E183" s="49"/>
      <c r="G183" s="50"/>
      <c r="H183" s="50"/>
      <c r="I183" s="50"/>
      <c r="J183" s="50"/>
      <c r="K183" s="50"/>
      <c r="L183" s="50"/>
      <c r="M183" s="50"/>
      <c r="N183" s="50"/>
      <c r="O183" s="50"/>
      <c r="P183" s="50"/>
      <c r="Q183" s="50"/>
      <c r="R183" s="50"/>
      <c r="S183" s="50"/>
      <c r="T183" s="50"/>
      <c r="U183"/>
      <c r="V183"/>
      <c r="W183" s="106"/>
      <c r="X183"/>
    </row>
    <row r="184" spans="4:24" s="44" customFormat="1" outlineLevel="1" x14ac:dyDescent="0.25">
      <c r="D184" s="174" t="s">
        <v>86</v>
      </c>
      <c r="E184" s="34" t="s">
        <v>71</v>
      </c>
      <c r="F184" s="35" t="s">
        <v>87</v>
      </c>
      <c r="G184" s="99"/>
      <c r="H184" s="99"/>
      <c r="I184" s="99"/>
      <c r="J184" s="99"/>
      <c r="K184" s="99"/>
      <c r="L184" s="99"/>
      <c r="M184" s="99"/>
      <c r="N184" s="99"/>
      <c r="O184" s="99"/>
      <c r="P184" s="99"/>
      <c r="Q184" s="58"/>
      <c r="R184" s="58"/>
      <c r="S184" s="58"/>
      <c r="T184" s="58"/>
      <c r="U184"/>
      <c r="V184"/>
      <c r="W184" s="106"/>
      <c r="X184"/>
    </row>
    <row r="185" spans="4:24" s="44" customFormat="1" outlineLevel="1" x14ac:dyDescent="0.25">
      <c r="D185" s="175"/>
      <c r="E185" s="37" t="s">
        <v>73</v>
      </c>
      <c r="F185" s="38" t="s">
        <v>87</v>
      </c>
      <c r="G185" s="99"/>
      <c r="H185" s="99"/>
      <c r="I185" s="99"/>
      <c r="J185" s="99"/>
      <c r="K185" s="99"/>
      <c r="L185" s="99"/>
      <c r="M185" s="99"/>
      <c r="N185" s="99"/>
      <c r="O185" s="99"/>
      <c r="P185" s="99"/>
      <c r="Q185" s="58"/>
      <c r="R185" s="58"/>
      <c r="S185" s="58"/>
      <c r="T185" s="58"/>
      <c r="U185"/>
      <c r="V185"/>
      <c r="W185" s="106"/>
      <c r="X185"/>
    </row>
    <row r="186" spans="4:24" s="44" customFormat="1" outlineLevel="1" x14ac:dyDescent="0.25">
      <c r="D186" s="175"/>
      <c r="E186" s="37" t="s">
        <v>74</v>
      </c>
      <c r="F186" s="38" t="s">
        <v>87</v>
      </c>
      <c r="G186" s="99"/>
      <c r="H186" s="99"/>
      <c r="I186" s="99"/>
      <c r="J186" s="99"/>
      <c r="K186" s="99"/>
      <c r="L186" s="99"/>
      <c r="M186" s="99"/>
      <c r="N186" s="99"/>
      <c r="O186" s="99"/>
      <c r="P186" s="99"/>
      <c r="Q186" s="58"/>
      <c r="R186" s="58"/>
      <c r="S186" s="58"/>
      <c r="T186" s="58"/>
      <c r="U186"/>
      <c r="V186"/>
      <c r="W186" s="106"/>
      <c r="X186"/>
    </row>
    <row r="187" spans="4:24" s="44" customFormat="1" outlineLevel="1" x14ac:dyDescent="0.25">
      <c r="D187" s="176"/>
      <c r="E187" s="40" t="s">
        <v>75</v>
      </c>
      <c r="F187" s="41" t="s">
        <v>87</v>
      </c>
      <c r="G187" s="99"/>
      <c r="H187" s="99"/>
      <c r="I187" s="99"/>
      <c r="J187" s="99"/>
      <c r="K187" s="99"/>
      <c r="L187" s="99"/>
      <c r="M187" s="99"/>
      <c r="N187" s="99"/>
      <c r="O187" s="99"/>
      <c r="P187" s="99"/>
      <c r="Q187" s="54"/>
      <c r="R187" s="54"/>
      <c r="S187" s="54"/>
      <c r="T187" s="54"/>
      <c r="U187"/>
      <c r="V187"/>
      <c r="W187" s="106"/>
      <c r="X187"/>
    </row>
    <row r="188" spans="4:24" s="44" customFormat="1" outlineLevel="1" x14ac:dyDescent="0.25">
      <c r="D188" s="174" t="s">
        <v>88</v>
      </c>
      <c r="E188" s="34" t="s">
        <v>71</v>
      </c>
      <c r="F188" s="35" t="s">
        <v>89</v>
      </c>
      <c r="G188" s="99"/>
      <c r="H188" s="99"/>
      <c r="I188" s="99"/>
      <c r="J188" s="99"/>
      <c r="K188" s="99"/>
      <c r="L188" s="99"/>
      <c r="M188" s="99"/>
      <c r="N188" s="99"/>
      <c r="O188" s="99"/>
      <c r="P188" s="99"/>
      <c r="Q188" s="73"/>
      <c r="R188" s="73"/>
      <c r="S188" s="73"/>
      <c r="T188" s="73"/>
      <c r="U188"/>
      <c r="V188"/>
      <c r="W188" s="106"/>
      <c r="X188"/>
    </row>
    <row r="189" spans="4:24" s="44" customFormat="1" outlineLevel="1" x14ac:dyDescent="0.25">
      <c r="D189" s="175"/>
      <c r="E189" s="37" t="s">
        <v>73</v>
      </c>
      <c r="F189" s="38" t="s">
        <v>89</v>
      </c>
      <c r="G189" s="99"/>
      <c r="H189" s="99"/>
      <c r="I189" s="99"/>
      <c r="J189" s="99"/>
      <c r="K189" s="99"/>
      <c r="L189" s="99"/>
      <c r="M189" s="99"/>
      <c r="N189" s="99"/>
      <c r="O189" s="99"/>
      <c r="P189" s="99"/>
      <c r="Q189" s="58"/>
      <c r="R189" s="58"/>
      <c r="S189" s="58"/>
      <c r="T189" s="58"/>
      <c r="U189"/>
      <c r="V189"/>
      <c r="W189" s="106"/>
      <c r="X189"/>
    </row>
    <row r="190" spans="4:24" s="44" customFormat="1" outlineLevel="1" x14ac:dyDescent="0.25">
      <c r="D190" s="175"/>
      <c r="E190" s="37" t="s">
        <v>74</v>
      </c>
      <c r="F190" s="38" t="s">
        <v>89</v>
      </c>
      <c r="G190" s="99"/>
      <c r="H190" s="99"/>
      <c r="I190" s="99"/>
      <c r="J190" s="99"/>
      <c r="K190" s="99"/>
      <c r="L190" s="99"/>
      <c r="M190" s="99"/>
      <c r="N190" s="99"/>
      <c r="O190" s="99"/>
      <c r="P190" s="99"/>
      <c r="Q190" s="58"/>
      <c r="R190" s="58"/>
      <c r="S190" s="58"/>
      <c r="T190" s="58"/>
      <c r="U190"/>
      <c r="V190"/>
      <c r="W190" s="106"/>
      <c r="X190"/>
    </row>
    <row r="191" spans="4:24" s="44" customFormat="1" outlineLevel="1" x14ac:dyDescent="0.25">
      <c r="D191" s="176"/>
      <c r="E191" s="40" t="s">
        <v>75</v>
      </c>
      <c r="F191" s="41" t="s">
        <v>89</v>
      </c>
      <c r="G191" s="99"/>
      <c r="H191" s="99"/>
      <c r="I191" s="99"/>
      <c r="J191" s="99"/>
      <c r="K191" s="99"/>
      <c r="L191" s="99"/>
      <c r="M191" s="99"/>
      <c r="N191" s="99"/>
      <c r="O191" s="99"/>
      <c r="P191" s="99"/>
      <c r="Q191" s="61"/>
      <c r="R191" s="61"/>
      <c r="S191" s="61"/>
      <c r="T191" s="61"/>
      <c r="U191"/>
      <c r="V191"/>
      <c r="W191" s="106"/>
      <c r="X191"/>
    </row>
    <row r="192" spans="4:24" s="44" customFormat="1" outlineLevel="1" x14ac:dyDescent="0.25">
      <c r="D192" s="174" t="s">
        <v>90</v>
      </c>
      <c r="E192" s="34" t="s">
        <v>71</v>
      </c>
      <c r="F192" s="35" t="s">
        <v>37</v>
      </c>
      <c r="G192" s="99"/>
      <c r="H192" s="99"/>
      <c r="I192" s="99"/>
      <c r="J192" s="99"/>
      <c r="K192" s="99"/>
      <c r="L192" s="99"/>
      <c r="M192" s="99"/>
      <c r="N192" s="99"/>
      <c r="O192" s="99"/>
      <c r="P192" s="99"/>
      <c r="Q192" s="73"/>
      <c r="R192" s="73"/>
      <c r="S192" s="73"/>
      <c r="T192" s="73"/>
      <c r="U192"/>
      <c r="V192"/>
      <c r="W192" s="106"/>
      <c r="X192"/>
    </row>
    <row r="193" spans="4:24" s="44" customFormat="1" outlineLevel="1" x14ac:dyDescent="0.25">
      <c r="D193" s="175"/>
      <c r="E193" s="37" t="s">
        <v>73</v>
      </c>
      <c r="F193" s="38" t="s">
        <v>37</v>
      </c>
      <c r="G193" s="99"/>
      <c r="H193" s="99"/>
      <c r="I193" s="99"/>
      <c r="J193" s="99"/>
      <c r="K193" s="99"/>
      <c r="L193" s="99"/>
      <c r="M193" s="99"/>
      <c r="N193" s="99"/>
      <c r="O193" s="99"/>
      <c r="P193" s="99"/>
      <c r="Q193" s="58"/>
      <c r="R193" s="58"/>
      <c r="S193" s="58"/>
      <c r="T193" s="58"/>
      <c r="U193"/>
      <c r="V193"/>
      <c r="W193" s="106"/>
      <c r="X193"/>
    </row>
    <row r="194" spans="4:24" s="44" customFormat="1" outlineLevel="1" x14ac:dyDescent="0.25">
      <c r="D194" s="175"/>
      <c r="E194" s="37" t="s">
        <v>74</v>
      </c>
      <c r="F194" s="38" t="s">
        <v>37</v>
      </c>
      <c r="G194" s="99"/>
      <c r="H194" s="99"/>
      <c r="I194" s="99"/>
      <c r="J194" s="99"/>
      <c r="K194" s="99"/>
      <c r="L194" s="99"/>
      <c r="M194" s="99"/>
      <c r="N194" s="99"/>
      <c r="O194" s="99"/>
      <c r="P194" s="99"/>
      <c r="Q194" s="58"/>
      <c r="R194" s="58"/>
      <c r="S194" s="58"/>
      <c r="T194" s="58"/>
      <c r="U194"/>
      <c r="V194"/>
      <c r="W194" s="106"/>
      <c r="X194"/>
    </row>
    <row r="195" spans="4:24" s="44" customFormat="1" outlineLevel="1" x14ac:dyDescent="0.25">
      <c r="D195" s="176"/>
      <c r="E195" s="40" t="s">
        <v>75</v>
      </c>
      <c r="F195" s="41" t="s">
        <v>37</v>
      </c>
      <c r="G195" s="99"/>
      <c r="H195" s="99"/>
      <c r="I195" s="99"/>
      <c r="J195" s="99"/>
      <c r="K195" s="99"/>
      <c r="L195" s="99"/>
      <c r="M195" s="99"/>
      <c r="N195" s="99"/>
      <c r="O195" s="99"/>
      <c r="P195" s="99"/>
      <c r="Q195" s="61"/>
      <c r="R195" s="61"/>
      <c r="S195" s="61"/>
      <c r="T195" s="61"/>
      <c r="U195"/>
      <c r="V195"/>
      <c r="W195" s="106"/>
      <c r="X195"/>
    </row>
    <row r="196" spans="4:24" s="44" customFormat="1" outlineLevel="1" x14ac:dyDescent="0.25">
      <c r="D196" s="177" t="s">
        <v>91</v>
      </c>
      <c r="E196" s="34" t="s">
        <v>71</v>
      </c>
      <c r="F196" s="35" t="s">
        <v>37</v>
      </c>
      <c r="G196" s="99"/>
      <c r="H196" s="99"/>
      <c r="I196" s="99"/>
      <c r="J196" s="99"/>
      <c r="K196" s="99"/>
      <c r="L196" s="99"/>
      <c r="M196" s="99"/>
      <c r="N196" s="99"/>
      <c r="O196" s="99"/>
      <c r="P196" s="99"/>
      <c r="Q196" s="77"/>
      <c r="R196" s="77"/>
      <c r="S196" s="77"/>
      <c r="T196" s="77"/>
      <c r="U196"/>
      <c r="V196"/>
      <c r="W196" s="106"/>
      <c r="X196"/>
    </row>
    <row r="197" spans="4:24" s="44" customFormat="1" outlineLevel="1" x14ac:dyDescent="0.25">
      <c r="D197" s="178"/>
      <c r="E197" s="37" t="s">
        <v>73</v>
      </c>
      <c r="F197" s="38" t="s">
        <v>37</v>
      </c>
      <c r="G197" s="99"/>
      <c r="H197" s="99"/>
      <c r="I197" s="99"/>
      <c r="J197" s="99"/>
      <c r="K197" s="99"/>
      <c r="L197" s="99"/>
      <c r="M197" s="99"/>
      <c r="N197" s="99"/>
      <c r="O197" s="99"/>
      <c r="P197" s="99"/>
      <c r="Q197" s="58"/>
      <c r="R197" s="58"/>
      <c r="S197" s="58"/>
      <c r="T197" s="58"/>
      <c r="U197"/>
      <c r="V197"/>
      <c r="W197" s="106"/>
      <c r="X197"/>
    </row>
    <row r="198" spans="4:24" s="44" customFormat="1" outlineLevel="1" x14ac:dyDescent="0.25">
      <c r="D198" s="178"/>
      <c r="E198" s="37" t="s">
        <v>74</v>
      </c>
      <c r="F198" s="38" t="s">
        <v>37</v>
      </c>
      <c r="G198" s="99"/>
      <c r="H198" s="99"/>
      <c r="I198" s="99"/>
      <c r="J198" s="99"/>
      <c r="K198" s="99"/>
      <c r="L198" s="99"/>
      <c r="M198" s="99"/>
      <c r="N198" s="99"/>
      <c r="O198" s="99"/>
      <c r="P198" s="99"/>
      <c r="Q198" s="58"/>
      <c r="R198" s="58"/>
      <c r="S198" s="58"/>
      <c r="T198" s="58"/>
      <c r="U198"/>
      <c r="V198"/>
      <c r="W198" s="106"/>
      <c r="X198"/>
    </row>
    <row r="199" spans="4:24" s="44" customFormat="1" outlineLevel="1" x14ac:dyDescent="0.25">
      <c r="D199" s="179"/>
      <c r="E199" s="40" t="s">
        <v>75</v>
      </c>
      <c r="F199" s="41" t="s">
        <v>37</v>
      </c>
      <c r="G199" s="99"/>
      <c r="H199" s="99"/>
      <c r="I199" s="99"/>
      <c r="J199" s="99"/>
      <c r="K199" s="99"/>
      <c r="L199" s="99"/>
      <c r="M199" s="99"/>
      <c r="N199" s="99"/>
      <c r="O199" s="99"/>
      <c r="P199" s="99"/>
      <c r="Q199" s="58"/>
      <c r="R199" s="58"/>
      <c r="S199" s="58"/>
      <c r="T199" s="58"/>
      <c r="U199"/>
      <c r="V199"/>
      <c r="W199" s="106"/>
      <c r="X199"/>
    </row>
    <row r="200" spans="4:24" s="44" customFormat="1" ht="45.75" outlineLevel="1" thickBot="1" x14ac:dyDescent="0.3">
      <c r="D200" s="127" t="s">
        <v>92</v>
      </c>
      <c r="E200" s="128"/>
      <c r="F200" s="129" t="s">
        <v>37</v>
      </c>
      <c r="G200" s="99"/>
      <c r="H200" s="99"/>
      <c r="I200" s="99"/>
      <c r="J200" s="99"/>
      <c r="K200" s="99"/>
      <c r="L200" s="99"/>
      <c r="M200" s="99"/>
      <c r="N200" s="99"/>
      <c r="O200" s="99"/>
      <c r="P200" s="99"/>
      <c r="Q200" s="126"/>
      <c r="R200" s="126"/>
      <c r="S200" s="126"/>
      <c r="T200" s="126"/>
      <c r="U200"/>
      <c r="V200"/>
      <c r="W200" s="106"/>
      <c r="X200"/>
    </row>
    <row r="201" spans="4:24" s="44" customFormat="1" ht="15.75" thickBot="1" x14ac:dyDescent="0.3">
      <c r="E201" s="68" t="s">
        <v>93</v>
      </c>
      <c r="F201" s="45"/>
      <c r="G201" s="69">
        <f t="shared" ref="G201" si="25">+((G196-G192)*G188+(G197-G193)*G189+(G198-G194)*G190+(G199-G195)*G191)/100</f>
        <v>0</v>
      </c>
      <c r="H201" s="69">
        <f>+((H196-H192)*H188+(H197-H193)*H189+(H198-H194)*H190+(H199-H195)*H191)/100</f>
        <v>0</v>
      </c>
      <c r="I201" s="69">
        <f t="shared" ref="I201:O201" si="26">+((I196-I192)*I188+(I197-I193)*I189+(I198-I194)*I190+(I199-I195)*I191)/100</f>
        <v>0</v>
      </c>
      <c r="J201" s="69">
        <f t="shared" si="26"/>
        <v>0</v>
      </c>
      <c r="K201" s="69">
        <f t="shared" si="26"/>
        <v>0</v>
      </c>
      <c r="L201" s="69">
        <f t="shared" si="26"/>
        <v>0</v>
      </c>
      <c r="M201" s="69">
        <f t="shared" si="26"/>
        <v>0</v>
      </c>
      <c r="N201" s="69">
        <f t="shared" si="26"/>
        <v>0</v>
      </c>
      <c r="O201" s="69">
        <f t="shared" si="26"/>
        <v>0</v>
      </c>
      <c r="P201" s="69">
        <f>+((P196-P192)*P188+(P197-P193)*P189+(P198-P194)*P190+(P199-P195)*P191)/100</f>
        <v>0</v>
      </c>
      <c r="Q201" s="69">
        <f>+((Q$16-Q$10)*Q188+(Q$17-Q$11)*Q189+(Q$18-Q$12)*Q190+(Q$19-Q$13)*Q191)/100</f>
        <v>0</v>
      </c>
      <c r="R201" s="69">
        <f>+((R$16-R$10)*R188+(R$17-R$11)*R189+(R$18-R$12)*R190+(R$19-R$13)*R191)/100</f>
        <v>0</v>
      </c>
      <c r="S201" s="69">
        <f t="shared" ref="S201:T201" si="27">+((S$16-S$10)*S188+(S$17-S$11)*S189+(S$18-S$12)*S190+(S$19-S$13)*S191)/100</f>
        <v>0</v>
      </c>
      <c r="T201" s="69">
        <f t="shared" si="27"/>
        <v>0</v>
      </c>
      <c r="U201"/>
      <c r="V201"/>
      <c r="W201" s="106"/>
      <c r="X201"/>
    </row>
    <row r="202" spans="4:24" s="44" customFormat="1" x14ac:dyDescent="0.25">
      <c r="E202" s="68"/>
      <c r="F202" s="68"/>
      <c r="G202" s="45"/>
      <c r="H202" s="45"/>
      <c r="I202" s="45"/>
      <c r="J202" s="45"/>
      <c r="K202" s="45"/>
      <c r="L202" s="45"/>
      <c r="M202" s="45"/>
      <c r="N202" s="45"/>
      <c r="O202" s="45"/>
      <c r="P202" s="45"/>
      <c r="Q202" s="45"/>
      <c r="R202" s="45"/>
      <c r="S202" s="45"/>
      <c r="T202" s="45"/>
      <c r="U202"/>
      <c r="V202"/>
      <c r="W202" s="106"/>
      <c r="X202"/>
    </row>
    <row r="203" spans="4:24" s="44" customFormat="1" x14ac:dyDescent="0.25">
      <c r="D203" s="48" t="s">
        <v>102</v>
      </c>
      <c r="E203" s="49"/>
      <c r="G203" s="50"/>
      <c r="H203" s="50"/>
      <c r="I203" s="50"/>
      <c r="J203" s="50"/>
      <c r="K203" s="50"/>
      <c r="L203" s="50"/>
      <c r="M203" s="50"/>
      <c r="N203" s="50"/>
      <c r="O203" s="50"/>
      <c r="P203" s="50"/>
      <c r="Q203" s="50"/>
      <c r="R203" s="50"/>
      <c r="S203" s="50"/>
      <c r="T203" s="50"/>
      <c r="U203"/>
      <c r="V203"/>
      <c r="W203" s="106"/>
      <c r="X203"/>
    </row>
    <row r="204" spans="4:24" s="44" customFormat="1" outlineLevel="1" x14ac:dyDescent="0.25">
      <c r="D204" s="174" t="s">
        <v>86</v>
      </c>
      <c r="E204" s="34" t="s">
        <v>71</v>
      </c>
      <c r="F204" s="35" t="s">
        <v>87</v>
      </c>
      <c r="G204" s="99"/>
      <c r="H204" s="99"/>
      <c r="I204" s="99"/>
      <c r="J204" s="99"/>
      <c r="K204" s="99"/>
      <c r="L204" s="99"/>
      <c r="M204" s="99"/>
      <c r="N204" s="99"/>
      <c r="O204" s="99"/>
      <c r="P204" s="99"/>
      <c r="Q204" s="58"/>
      <c r="R204" s="58"/>
      <c r="S204" s="58"/>
      <c r="T204" s="58"/>
      <c r="U204"/>
      <c r="V204"/>
      <c r="W204" s="106"/>
      <c r="X204"/>
    </row>
    <row r="205" spans="4:24" s="44" customFormat="1" outlineLevel="1" x14ac:dyDescent="0.25">
      <c r="D205" s="175"/>
      <c r="E205" s="37" t="s">
        <v>73</v>
      </c>
      <c r="F205" s="38" t="s">
        <v>87</v>
      </c>
      <c r="G205" s="99"/>
      <c r="H205" s="99"/>
      <c r="I205" s="99"/>
      <c r="J205" s="99"/>
      <c r="K205" s="99"/>
      <c r="L205" s="99"/>
      <c r="M205" s="99"/>
      <c r="N205" s="99"/>
      <c r="O205" s="99"/>
      <c r="P205" s="99"/>
      <c r="Q205" s="58"/>
      <c r="R205" s="58"/>
      <c r="S205" s="58"/>
      <c r="T205" s="58"/>
      <c r="U205"/>
      <c r="V205"/>
      <c r="W205" s="106"/>
      <c r="X205"/>
    </row>
    <row r="206" spans="4:24" s="44" customFormat="1" outlineLevel="1" x14ac:dyDescent="0.25">
      <c r="D206" s="175"/>
      <c r="E206" s="37" t="s">
        <v>74</v>
      </c>
      <c r="F206" s="38" t="s">
        <v>87</v>
      </c>
      <c r="G206" s="99"/>
      <c r="H206" s="99"/>
      <c r="I206" s="99"/>
      <c r="J206" s="99"/>
      <c r="K206" s="99"/>
      <c r="L206" s="99"/>
      <c r="M206" s="99"/>
      <c r="N206" s="99"/>
      <c r="O206" s="99"/>
      <c r="P206" s="99"/>
      <c r="Q206" s="58"/>
      <c r="R206" s="58"/>
      <c r="S206" s="58"/>
      <c r="T206" s="58"/>
      <c r="U206"/>
      <c r="V206"/>
      <c r="W206" s="106"/>
      <c r="X206"/>
    </row>
    <row r="207" spans="4:24" s="44" customFormat="1" outlineLevel="1" x14ac:dyDescent="0.25">
      <c r="D207" s="176"/>
      <c r="E207" s="40" t="s">
        <v>75</v>
      </c>
      <c r="F207" s="41" t="s">
        <v>87</v>
      </c>
      <c r="G207" s="99"/>
      <c r="H207" s="99"/>
      <c r="I207" s="99"/>
      <c r="J207" s="99"/>
      <c r="K207" s="99"/>
      <c r="L207" s="99"/>
      <c r="M207" s="99"/>
      <c r="N207" s="99"/>
      <c r="O207" s="99"/>
      <c r="P207" s="99"/>
      <c r="Q207" s="54"/>
      <c r="R207" s="54"/>
      <c r="S207" s="54"/>
      <c r="T207" s="54"/>
      <c r="U207"/>
      <c r="V207"/>
      <c r="W207" s="106"/>
      <c r="X207"/>
    </row>
    <row r="208" spans="4:24" s="44" customFormat="1" outlineLevel="1" x14ac:dyDescent="0.25">
      <c r="D208" s="174" t="s">
        <v>88</v>
      </c>
      <c r="E208" s="34" t="s">
        <v>71</v>
      </c>
      <c r="F208" s="35" t="s">
        <v>89</v>
      </c>
      <c r="G208" s="99"/>
      <c r="H208" s="99"/>
      <c r="I208" s="99"/>
      <c r="J208" s="99"/>
      <c r="K208" s="99"/>
      <c r="L208" s="99"/>
      <c r="M208" s="99"/>
      <c r="N208" s="99"/>
      <c r="O208" s="99"/>
      <c r="P208" s="99"/>
      <c r="Q208" s="73"/>
      <c r="R208" s="73"/>
      <c r="S208" s="73"/>
      <c r="T208" s="73"/>
      <c r="U208"/>
      <c r="V208"/>
      <c r="W208" s="106"/>
      <c r="X208"/>
    </row>
    <row r="209" spans="4:24" s="44" customFormat="1" outlineLevel="1" x14ac:dyDescent="0.25">
      <c r="D209" s="175"/>
      <c r="E209" s="37" t="s">
        <v>73</v>
      </c>
      <c r="F209" s="38" t="s">
        <v>89</v>
      </c>
      <c r="G209" s="99"/>
      <c r="H209" s="99"/>
      <c r="I209" s="99"/>
      <c r="J209" s="99"/>
      <c r="K209" s="99"/>
      <c r="L209" s="99"/>
      <c r="M209" s="99"/>
      <c r="N209" s="99"/>
      <c r="O209" s="99"/>
      <c r="P209" s="99"/>
      <c r="Q209" s="58"/>
      <c r="R209" s="58"/>
      <c r="S209" s="58"/>
      <c r="T209" s="58"/>
      <c r="U209"/>
      <c r="V209"/>
      <c r="W209" s="106"/>
      <c r="X209"/>
    </row>
    <row r="210" spans="4:24" s="44" customFormat="1" outlineLevel="1" x14ac:dyDescent="0.25">
      <c r="D210" s="175"/>
      <c r="E210" s="37" t="s">
        <v>74</v>
      </c>
      <c r="F210" s="38" t="s">
        <v>89</v>
      </c>
      <c r="G210" s="99"/>
      <c r="H210" s="99"/>
      <c r="I210" s="99"/>
      <c r="J210" s="99"/>
      <c r="K210" s="99"/>
      <c r="L210" s="99"/>
      <c r="M210" s="99"/>
      <c r="N210" s="99"/>
      <c r="O210" s="99"/>
      <c r="P210" s="99"/>
      <c r="Q210" s="58"/>
      <c r="R210" s="58"/>
      <c r="S210" s="58"/>
      <c r="T210" s="58"/>
      <c r="U210"/>
      <c r="V210"/>
      <c r="W210" s="106"/>
      <c r="X210"/>
    </row>
    <row r="211" spans="4:24" s="44" customFormat="1" outlineLevel="1" x14ac:dyDescent="0.25">
      <c r="D211" s="176"/>
      <c r="E211" s="40" t="s">
        <v>75</v>
      </c>
      <c r="F211" s="41" t="s">
        <v>89</v>
      </c>
      <c r="G211" s="99"/>
      <c r="H211" s="99"/>
      <c r="I211" s="99"/>
      <c r="J211" s="99"/>
      <c r="K211" s="99"/>
      <c r="L211" s="99"/>
      <c r="M211" s="99"/>
      <c r="N211" s="99"/>
      <c r="O211" s="99"/>
      <c r="P211" s="99"/>
      <c r="Q211" s="61"/>
      <c r="R211" s="61"/>
      <c r="S211" s="61"/>
      <c r="T211" s="61"/>
      <c r="U211"/>
      <c r="V211"/>
      <c r="W211" s="106"/>
      <c r="X211"/>
    </row>
    <row r="212" spans="4:24" s="44" customFormat="1" outlineLevel="1" x14ac:dyDescent="0.25">
      <c r="D212" s="174" t="s">
        <v>90</v>
      </c>
      <c r="E212" s="34" t="s">
        <v>71</v>
      </c>
      <c r="F212" s="35" t="s">
        <v>37</v>
      </c>
      <c r="G212" s="99"/>
      <c r="H212" s="99"/>
      <c r="I212" s="99"/>
      <c r="J212" s="99"/>
      <c r="K212" s="99"/>
      <c r="L212" s="99"/>
      <c r="M212" s="99"/>
      <c r="N212" s="99"/>
      <c r="O212" s="99"/>
      <c r="P212" s="99"/>
      <c r="Q212" s="73"/>
      <c r="R212" s="73"/>
      <c r="S212" s="73"/>
      <c r="T212" s="73"/>
      <c r="U212"/>
      <c r="V212"/>
      <c r="W212" s="106"/>
      <c r="X212"/>
    </row>
    <row r="213" spans="4:24" s="44" customFormat="1" outlineLevel="1" x14ac:dyDescent="0.25">
      <c r="D213" s="175"/>
      <c r="E213" s="37" t="s">
        <v>73</v>
      </c>
      <c r="F213" s="38" t="s">
        <v>37</v>
      </c>
      <c r="G213" s="99"/>
      <c r="H213" s="99"/>
      <c r="I213" s="99"/>
      <c r="J213" s="99"/>
      <c r="K213" s="99"/>
      <c r="L213" s="99"/>
      <c r="M213" s="99"/>
      <c r="N213" s="99"/>
      <c r="O213" s="99"/>
      <c r="P213" s="99"/>
      <c r="Q213" s="58"/>
      <c r="R213" s="58"/>
      <c r="S213" s="58"/>
      <c r="T213" s="58"/>
      <c r="U213"/>
      <c r="V213"/>
      <c r="W213" s="106"/>
      <c r="X213"/>
    </row>
    <row r="214" spans="4:24" s="44" customFormat="1" outlineLevel="1" x14ac:dyDescent="0.25">
      <c r="D214" s="175"/>
      <c r="E214" s="37" t="s">
        <v>74</v>
      </c>
      <c r="F214" s="38" t="s">
        <v>37</v>
      </c>
      <c r="G214" s="99"/>
      <c r="H214" s="99"/>
      <c r="I214" s="99"/>
      <c r="J214" s="99"/>
      <c r="K214" s="99"/>
      <c r="L214" s="99"/>
      <c r="M214" s="99"/>
      <c r="N214" s="99"/>
      <c r="O214" s="99"/>
      <c r="P214" s="99"/>
      <c r="Q214" s="58"/>
      <c r="R214" s="58"/>
      <c r="S214" s="58"/>
      <c r="T214" s="58"/>
      <c r="U214"/>
      <c r="V214"/>
      <c r="W214" s="106"/>
      <c r="X214"/>
    </row>
    <row r="215" spans="4:24" s="44" customFormat="1" outlineLevel="1" x14ac:dyDescent="0.25">
      <c r="D215" s="176"/>
      <c r="E215" s="40" t="s">
        <v>75</v>
      </c>
      <c r="F215" s="41" t="s">
        <v>37</v>
      </c>
      <c r="G215" s="99"/>
      <c r="H215" s="99"/>
      <c r="I215" s="99"/>
      <c r="J215" s="99"/>
      <c r="K215" s="99"/>
      <c r="L215" s="99"/>
      <c r="M215" s="99"/>
      <c r="N215" s="99"/>
      <c r="O215" s="99"/>
      <c r="P215" s="99"/>
      <c r="Q215" s="61"/>
      <c r="R215" s="61"/>
      <c r="S215" s="61"/>
      <c r="T215" s="61"/>
      <c r="U215"/>
      <c r="V215"/>
      <c r="W215" s="106"/>
      <c r="X215"/>
    </row>
    <row r="216" spans="4:24" s="44" customFormat="1" outlineLevel="1" x14ac:dyDescent="0.25">
      <c r="D216" s="177" t="s">
        <v>91</v>
      </c>
      <c r="E216" s="34" t="s">
        <v>71</v>
      </c>
      <c r="F216" s="35" t="s">
        <v>37</v>
      </c>
      <c r="G216" s="99"/>
      <c r="H216" s="99"/>
      <c r="I216" s="99"/>
      <c r="J216" s="99"/>
      <c r="K216" s="99"/>
      <c r="L216" s="99"/>
      <c r="M216" s="99"/>
      <c r="N216" s="99"/>
      <c r="O216" s="99"/>
      <c r="P216" s="99"/>
      <c r="Q216" s="77"/>
      <c r="R216" s="77"/>
      <c r="S216" s="77"/>
      <c r="T216" s="77"/>
      <c r="U216"/>
      <c r="V216"/>
      <c r="W216" s="106"/>
      <c r="X216"/>
    </row>
    <row r="217" spans="4:24" s="44" customFormat="1" outlineLevel="1" x14ac:dyDescent="0.25">
      <c r="D217" s="178"/>
      <c r="E217" s="37" t="s">
        <v>73</v>
      </c>
      <c r="F217" s="38" t="s">
        <v>37</v>
      </c>
      <c r="G217" s="99"/>
      <c r="H217" s="99"/>
      <c r="I217" s="99"/>
      <c r="J217" s="99"/>
      <c r="K217" s="99"/>
      <c r="L217" s="99"/>
      <c r="M217" s="99"/>
      <c r="N217" s="99"/>
      <c r="O217" s="99"/>
      <c r="P217" s="99"/>
      <c r="Q217" s="58"/>
      <c r="R217" s="58"/>
      <c r="S217" s="58"/>
      <c r="T217" s="58"/>
      <c r="U217"/>
      <c r="V217"/>
      <c r="W217" s="106"/>
      <c r="X217"/>
    </row>
    <row r="218" spans="4:24" s="44" customFormat="1" outlineLevel="1" x14ac:dyDescent="0.25">
      <c r="D218" s="178"/>
      <c r="E218" s="37" t="s">
        <v>74</v>
      </c>
      <c r="F218" s="38" t="s">
        <v>37</v>
      </c>
      <c r="G218" s="99"/>
      <c r="H218" s="99"/>
      <c r="I218" s="99"/>
      <c r="J218" s="99"/>
      <c r="K218" s="99"/>
      <c r="L218" s="99"/>
      <c r="M218" s="99"/>
      <c r="N218" s="99"/>
      <c r="O218" s="99"/>
      <c r="P218" s="99"/>
      <c r="Q218" s="58"/>
      <c r="R218" s="58"/>
      <c r="S218" s="58"/>
      <c r="T218" s="58"/>
      <c r="U218"/>
      <c r="V218"/>
      <c r="W218" s="106"/>
      <c r="X218"/>
    </row>
    <row r="219" spans="4:24" s="44" customFormat="1" outlineLevel="1" x14ac:dyDescent="0.25">
      <c r="D219" s="179"/>
      <c r="E219" s="40" t="s">
        <v>75</v>
      </c>
      <c r="F219" s="41" t="s">
        <v>37</v>
      </c>
      <c r="G219" s="99"/>
      <c r="H219" s="99"/>
      <c r="I219" s="99"/>
      <c r="J219" s="99"/>
      <c r="K219" s="99"/>
      <c r="L219" s="99"/>
      <c r="M219" s="99"/>
      <c r="N219" s="99"/>
      <c r="O219" s="99"/>
      <c r="P219" s="99"/>
      <c r="Q219" s="58"/>
      <c r="R219" s="58"/>
      <c r="S219" s="58"/>
      <c r="T219" s="58"/>
      <c r="U219"/>
      <c r="V219"/>
      <c r="W219" s="106"/>
      <c r="X219"/>
    </row>
    <row r="220" spans="4:24" s="44" customFormat="1" ht="45.75" outlineLevel="1" thickBot="1" x14ac:dyDescent="0.3">
      <c r="D220" s="127" t="s">
        <v>92</v>
      </c>
      <c r="E220" s="128"/>
      <c r="F220" s="129" t="s">
        <v>37</v>
      </c>
      <c r="G220" s="99"/>
      <c r="H220" s="99"/>
      <c r="I220" s="99"/>
      <c r="J220" s="99"/>
      <c r="K220" s="99"/>
      <c r="L220" s="99"/>
      <c r="M220" s="99"/>
      <c r="N220" s="99"/>
      <c r="O220" s="99"/>
      <c r="P220" s="99"/>
      <c r="Q220" s="126"/>
      <c r="R220" s="126"/>
      <c r="S220" s="126"/>
      <c r="T220" s="126"/>
      <c r="U220"/>
      <c r="V220"/>
      <c r="W220" s="106"/>
      <c r="X220"/>
    </row>
    <row r="221" spans="4:24" s="44" customFormat="1" ht="15.75" thickBot="1" x14ac:dyDescent="0.3">
      <c r="E221" s="68" t="s">
        <v>93</v>
      </c>
      <c r="F221" s="45"/>
      <c r="G221" s="69">
        <f t="shared" ref="G221" si="28">+((G216-G212)*G208+(G217-G213)*G209+(G218-G214)*G210+(G219-G215)*G211)/100</f>
        <v>0</v>
      </c>
      <c r="H221" s="69">
        <f>+((H216-H212)*H208+(H217-H213)*H209+(H218-H214)*H210+(H219-H215)*H211)/100</f>
        <v>0</v>
      </c>
      <c r="I221" s="69">
        <f t="shared" ref="I221:O221" si="29">+((I216-I212)*I208+(I217-I213)*I209+(I218-I214)*I210+(I219-I215)*I211)/100</f>
        <v>0</v>
      </c>
      <c r="J221" s="69">
        <f t="shared" si="29"/>
        <v>0</v>
      </c>
      <c r="K221" s="69">
        <f t="shared" si="29"/>
        <v>0</v>
      </c>
      <c r="L221" s="69">
        <f t="shared" si="29"/>
        <v>0</v>
      </c>
      <c r="M221" s="69">
        <f t="shared" si="29"/>
        <v>0</v>
      </c>
      <c r="N221" s="69">
        <f t="shared" si="29"/>
        <v>0</v>
      </c>
      <c r="O221" s="69">
        <f t="shared" si="29"/>
        <v>0</v>
      </c>
      <c r="P221" s="69">
        <f>+((P216-P212)*P208+(P217-P213)*P209+(P218-P214)*P210+(P219-P215)*P211)/100</f>
        <v>0</v>
      </c>
      <c r="Q221" s="69">
        <f>+((Q$16-Q$10)*Q208+(Q$17-Q$11)*Q209+(Q$18-Q$12)*Q210+(Q$19-Q$13)*Q211)/100</f>
        <v>0</v>
      </c>
      <c r="R221" s="69">
        <f>+((R$16-R$10)*R208+(R$17-R$11)*R209+(R$18-R$12)*R210+(R$19-R$13)*R211)/100</f>
        <v>0</v>
      </c>
      <c r="S221" s="69">
        <f t="shared" ref="S221:T221" si="30">+((S$16-S$10)*S208+(S$17-S$11)*S209+(S$18-S$12)*S210+(S$19-S$13)*S211)/100</f>
        <v>0</v>
      </c>
      <c r="T221" s="69">
        <f t="shared" si="30"/>
        <v>0</v>
      </c>
      <c r="U221"/>
      <c r="V221"/>
      <c r="W221" s="106"/>
      <c r="X221"/>
    </row>
    <row r="222" spans="4:24" s="44" customFormat="1" x14ac:dyDescent="0.25">
      <c r="E222" s="68"/>
      <c r="F222" s="68"/>
      <c r="G222" s="45"/>
      <c r="H222" s="45"/>
      <c r="I222" s="45"/>
      <c r="J222" s="45"/>
      <c r="K222" s="45"/>
      <c r="L222" s="45"/>
      <c r="M222" s="45"/>
      <c r="N222" s="45"/>
      <c r="O222" s="45"/>
      <c r="P222" s="45"/>
      <c r="Q222" s="45"/>
      <c r="R222" s="45"/>
      <c r="S222" s="45"/>
      <c r="T222" s="45"/>
      <c r="U222"/>
      <c r="V222"/>
      <c r="W222" s="106"/>
      <c r="X222"/>
    </row>
    <row r="223" spans="4:24" s="44" customFormat="1" x14ac:dyDescent="0.25">
      <c r="D223" s="48" t="s">
        <v>103</v>
      </c>
      <c r="E223" s="68"/>
      <c r="G223" s="50"/>
      <c r="H223" s="50"/>
      <c r="I223" s="50"/>
      <c r="J223" s="50"/>
      <c r="K223" s="50"/>
      <c r="L223" s="50"/>
      <c r="M223" s="50"/>
      <c r="N223" s="50"/>
      <c r="O223" s="50"/>
      <c r="P223" s="50"/>
      <c r="Q223" s="50"/>
      <c r="R223" s="50"/>
      <c r="S223" s="50"/>
      <c r="T223" s="50"/>
      <c r="U223"/>
      <c r="V223"/>
      <c r="W223" s="106"/>
      <c r="X223"/>
    </row>
    <row r="224" spans="4:24" s="44" customFormat="1" outlineLevel="1" x14ac:dyDescent="0.25">
      <c r="D224" s="174" t="s">
        <v>86</v>
      </c>
      <c r="E224" s="34" t="s">
        <v>71</v>
      </c>
      <c r="F224" s="35" t="s">
        <v>87</v>
      </c>
      <c r="G224" s="140">
        <f>+G24+G44+G64+G84+G104+G124+G144+G164+G184+G204</f>
        <v>0</v>
      </c>
      <c r="H224" s="140">
        <f t="shared" ref="G224:T231" si="31">+H24+H44+H64+H84+H104+H124+H144+H164+H184+H204</f>
        <v>0</v>
      </c>
      <c r="I224" s="140">
        <f>+I24+I44+I64+I84+I104+I124+I144+I164+I184+I204</f>
        <v>0</v>
      </c>
      <c r="J224" s="132">
        <f t="shared" ref="J224:T224" si="32">+J24+J44+J64+J84+J104+J124+J144+J164+J184+J204</f>
        <v>0</v>
      </c>
      <c r="K224" s="132">
        <f t="shared" si="32"/>
        <v>0</v>
      </c>
      <c r="L224" s="132">
        <f t="shared" si="32"/>
        <v>0</v>
      </c>
      <c r="M224" s="132">
        <f t="shared" si="32"/>
        <v>0</v>
      </c>
      <c r="N224" s="132">
        <f t="shared" si="32"/>
        <v>0</v>
      </c>
      <c r="O224" s="132">
        <f t="shared" si="32"/>
        <v>0</v>
      </c>
      <c r="P224" s="132">
        <f t="shared" si="32"/>
        <v>0</v>
      </c>
      <c r="Q224" s="132">
        <f t="shared" si="32"/>
        <v>0</v>
      </c>
      <c r="R224" s="132">
        <f t="shared" si="32"/>
        <v>0</v>
      </c>
      <c r="S224" s="132">
        <f t="shared" si="32"/>
        <v>0</v>
      </c>
      <c r="T224" s="132">
        <f t="shared" si="32"/>
        <v>0</v>
      </c>
      <c r="U224"/>
      <c r="V224"/>
      <c r="W224" s="106"/>
      <c r="X224"/>
    </row>
    <row r="225" spans="4:24" s="44" customFormat="1" outlineLevel="1" x14ac:dyDescent="0.25">
      <c r="D225" s="175"/>
      <c r="E225" s="37" t="s">
        <v>73</v>
      </c>
      <c r="F225" s="38" t="s">
        <v>87</v>
      </c>
      <c r="G225" s="131">
        <f t="shared" si="31"/>
        <v>0</v>
      </c>
      <c r="H225" s="131">
        <f t="shared" si="31"/>
        <v>0</v>
      </c>
      <c r="I225" s="131">
        <f t="shared" si="31"/>
        <v>0</v>
      </c>
      <c r="J225" s="132">
        <f t="shared" si="31"/>
        <v>0</v>
      </c>
      <c r="K225" s="132">
        <f t="shared" si="31"/>
        <v>0</v>
      </c>
      <c r="L225" s="132">
        <f t="shared" si="31"/>
        <v>0</v>
      </c>
      <c r="M225" s="132">
        <f t="shared" si="31"/>
        <v>0</v>
      </c>
      <c r="N225" s="132">
        <f t="shared" si="31"/>
        <v>0</v>
      </c>
      <c r="O225" s="132">
        <f t="shared" si="31"/>
        <v>0</v>
      </c>
      <c r="P225" s="132">
        <f t="shared" si="31"/>
        <v>0</v>
      </c>
      <c r="Q225" s="132">
        <f t="shared" si="31"/>
        <v>0</v>
      </c>
      <c r="R225" s="132">
        <f t="shared" si="31"/>
        <v>0</v>
      </c>
      <c r="S225" s="132">
        <f t="shared" si="31"/>
        <v>0</v>
      </c>
      <c r="T225" s="132">
        <f t="shared" si="31"/>
        <v>0</v>
      </c>
      <c r="U225"/>
      <c r="V225"/>
      <c r="W225" s="106"/>
      <c r="X225"/>
    </row>
    <row r="226" spans="4:24" s="44" customFormat="1" outlineLevel="1" x14ac:dyDescent="0.25">
      <c r="D226" s="175"/>
      <c r="E226" s="37" t="s">
        <v>74</v>
      </c>
      <c r="F226" s="38" t="s">
        <v>87</v>
      </c>
      <c r="G226" s="131">
        <f t="shared" si="31"/>
        <v>0</v>
      </c>
      <c r="H226" s="131">
        <f t="shared" si="31"/>
        <v>0</v>
      </c>
      <c r="I226" s="131">
        <f t="shared" si="31"/>
        <v>0</v>
      </c>
      <c r="J226" s="132">
        <f t="shared" si="31"/>
        <v>0</v>
      </c>
      <c r="K226" s="132">
        <f t="shared" si="31"/>
        <v>0</v>
      </c>
      <c r="L226" s="132">
        <f t="shared" si="31"/>
        <v>0</v>
      </c>
      <c r="M226" s="132">
        <f t="shared" si="31"/>
        <v>0</v>
      </c>
      <c r="N226" s="132">
        <f t="shared" si="31"/>
        <v>0</v>
      </c>
      <c r="O226" s="132">
        <f t="shared" si="31"/>
        <v>0</v>
      </c>
      <c r="P226" s="132">
        <f t="shared" si="31"/>
        <v>0</v>
      </c>
      <c r="Q226" s="132">
        <f t="shared" si="31"/>
        <v>0</v>
      </c>
      <c r="R226" s="132">
        <f t="shared" si="31"/>
        <v>0</v>
      </c>
      <c r="S226" s="132">
        <f t="shared" si="31"/>
        <v>0</v>
      </c>
      <c r="T226" s="132">
        <f t="shared" si="31"/>
        <v>0</v>
      </c>
      <c r="U226"/>
      <c r="V226"/>
      <c r="W226" s="106"/>
      <c r="X226"/>
    </row>
    <row r="227" spans="4:24" s="44" customFormat="1" outlineLevel="1" x14ac:dyDescent="0.25">
      <c r="D227" s="176"/>
      <c r="E227" s="40" t="s">
        <v>75</v>
      </c>
      <c r="F227" s="41" t="s">
        <v>87</v>
      </c>
      <c r="G227" s="133">
        <f t="shared" si="31"/>
        <v>0</v>
      </c>
      <c r="H227" s="133">
        <f t="shared" si="31"/>
        <v>0</v>
      </c>
      <c r="I227" s="133">
        <f t="shared" si="31"/>
        <v>0</v>
      </c>
      <c r="J227" s="134">
        <f t="shared" si="31"/>
        <v>0</v>
      </c>
      <c r="K227" s="134">
        <f t="shared" si="31"/>
        <v>0</v>
      </c>
      <c r="L227" s="134">
        <f t="shared" si="31"/>
        <v>0</v>
      </c>
      <c r="M227" s="134">
        <f t="shared" si="31"/>
        <v>0</v>
      </c>
      <c r="N227" s="134">
        <f t="shared" si="31"/>
        <v>0</v>
      </c>
      <c r="O227" s="134">
        <f t="shared" si="31"/>
        <v>0</v>
      </c>
      <c r="P227" s="134">
        <f t="shared" si="31"/>
        <v>0</v>
      </c>
      <c r="Q227" s="134">
        <f t="shared" si="31"/>
        <v>0</v>
      </c>
      <c r="R227" s="134">
        <f t="shared" si="31"/>
        <v>0</v>
      </c>
      <c r="S227" s="134">
        <f t="shared" si="31"/>
        <v>0</v>
      </c>
      <c r="T227" s="134">
        <f t="shared" si="31"/>
        <v>0</v>
      </c>
      <c r="U227"/>
      <c r="V227"/>
      <c r="W227" s="106"/>
      <c r="X227"/>
    </row>
    <row r="228" spans="4:24" s="44" customFormat="1" outlineLevel="1" x14ac:dyDescent="0.25">
      <c r="D228" s="174" t="s">
        <v>88</v>
      </c>
      <c r="E228" s="34" t="s">
        <v>71</v>
      </c>
      <c r="F228" s="35" t="s">
        <v>89</v>
      </c>
      <c r="G228" s="135">
        <f t="shared" si="31"/>
        <v>0</v>
      </c>
      <c r="H228" s="135">
        <f t="shared" si="31"/>
        <v>0</v>
      </c>
      <c r="I228" s="135">
        <f t="shared" si="31"/>
        <v>0</v>
      </c>
      <c r="J228" s="136">
        <f t="shared" si="31"/>
        <v>0</v>
      </c>
      <c r="K228" s="136">
        <f t="shared" si="31"/>
        <v>0</v>
      </c>
      <c r="L228" s="136">
        <f t="shared" si="31"/>
        <v>0</v>
      </c>
      <c r="M228" s="136">
        <f t="shared" si="31"/>
        <v>0</v>
      </c>
      <c r="N228" s="136">
        <f t="shared" si="31"/>
        <v>0</v>
      </c>
      <c r="O228" s="136">
        <f t="shared" si="31"/>
        <v>0</v>
      </c>
      <c r="P228" s="136">
        <f t="shared" si="31"/>
        <v>0</v>
      </c>
      <c r="Q228" s="136">
        <f t="shared" si="31"/>
        <v>0</v>
      </c>
      <c r="R228" s="136">
        <f t="shared" si="31"/>
        <v>0</v>
      </c>
      <c r="S228" s="136">
        <f t="shared" si="31"/>
        <v>0</v>
      </c>
      <c r="T228" s="136">
        <f t="shared" si="31"/>
        <v>0</v>
      </c>
      <c r="U228"/>
      <c r="V228"/>
      <c r="W228" s="106"/>
      <c r="X228"/>
    </row>
    <row r="229" spans="4:24" s="44" customFormat="1" outlineLevel="1" x14ac:dyDescent="0.25">
      <c r="D229" s="175"/>
      <c r="E229" s="37" t="s">
        <v>73</v>
      </c>
      <c r="F229" s="38" t="s">
        <v>89</v>
      </c>
      <c r="G229" s="137">
        <f t="shared" si="31"/>
        <v>0</v>
      </c>
      <c r="H229" s="137">
        <f t="shared" si="31"/>
        <v>0</v>
      </c>
      <c r="I229" s="137">
        <f t="shared" si="31"/>
        <v>0</v>
      </c>
      <c r="J229" s="132">
        <f t="shared" si="31"/>
        <v>0</v>
      </c>
      <c r="K229" s="132">
        <f t="shared" si="31"/>
        <v>0</v>
      </c>
      <c r="L229" s="132">
        <f t="shared" si="31"/>
        <v>0</v>
      </c>
      <c r="M229" s="132">
        <f t="shared" si="31"/>
        <v>0</v>
      </c>
      <c r="N229" s="132">
        <f t="shared" si="31"/>
        <v>0</v>
      </c>
      <c r="O229" s="132">
        <f t="shared" si="31"/>
        <v>0</v>
      </c>
      <c r="P229" s="132">
        <f t="shared" si="31"/>
        <v>0</v>
      </c>
      <c r="Q229" s="132">
        <f t="shared" si="31"/>
        <v>0</v>
      </c>
      <c r="R229" s="132">
        <f t="shared" si="31"/>
        <v>0</v>
      </c>
      <c r="S229" s="132">
        <f t="shared" si="31"/>
        <v>0</v>
      </c>
      <c r="T229" s="132">
        <f t="shared" si="31"/>
        <v>0</v>
      </c>
      <c r="U229"/>
      <c r="V229"/>
      <c r="W229" s="106"/>
      <c r="X229"/>
    </row>
    <row r="230" spans="4:24" s="44" customFormat="1" outlineLevel="1" x14ac:dyDescent="0.25">
      <c r="D230" s="175"/>
      <c r="E230" s="37" t="s">
        <v>74</v>
      </c>
      <c r="F230" s="38" t="s">
        <v>89</v>
      </c>
      <c r="G230" s="137">
        <f t="shared" si="31"/>
        <v>0</v>
      </c>
      <c r="H230" s="137">
        <f t="shared" si="31"/>
        <v>0</v>
      </c>
      <c r="I230" s="137">
        <f t="shared" si="31"/>
        <v>0</v>
      </c>
      <c r="J230" s="132">
        <f t="shared" si="31"/>
        <v>0</v>
      </c>
      <c r="K230" s="132">
        <f t="shared" si="31"/>
        <v>0</v>
      </c>
      <c r="L230" s="132">
        <f t="shared" si="31"/>
        <v>0</v>
      </c>
      <c r="M230" s="132">
        <f t="shared" si="31"/>
        <v>0</v>
      </c>
      <c r="N230" s="132">
        <f t="shared" si="31"/>
        <v>0</v>
      </c>
      <c r="O230" s="132">
        <f t="shared" si="31"/>
        <v>0</v>
      </c>
      <c r="P230" s="132">
        <f t="shared" si="31"/>
        <v>0</v>
      </c>
      <c r="Q230" s="132">
        <f t="shared" si="31"/>
        <v>0</v>
      </c>
      <c r="R230" s="132">
        <f t="shared" si="31"/>
        <v>0</v>
      </c>
      <c r="S230" s="132">
        <f t="shared" si="31"/>
        <v>0</v>
      </c>
      <c r="T230" s="132">
        <f t="shared" si="31"/>
        <v>0</v>
      </c>
      <c r="U230"/>
      <c r="V230"/>
      <c r="W230" s="106"/>
      <c r="X230"/>
    </row>
    <row r="231" spans="4:24" s="44" customFormat="1" outlineLevel="1" x14ac:dyDescent="0.25">
      <c r="D231" s="176"/>
      <c r="E231" s="40" t="s">
        <v>75</v>
      </c>
      <c r="F231" s="41" t="s">
        <v>89</v>
      </c>
      <c r="G231" s="138">
        <f t="shared" si="31"/>
        <v>0</v>
      </c>
      <c r="H231" s="138">
        <f t="shared" si="31"/>
        <v>0</v>
      </c>
      <c r="I231" s="138">
        <f t="shared" si="31"/>
        <v>0</v>
      </c>
      <c r="J231" s="139">
        <f t="shared" si="31"/>
        <v>0</v>
      </c>
      <c r="K231" s="139">
        <f t="shared" si="31"/>
        <v>0</v>
      </c>
      <c r="L231" s="139">
        <f t="shared" si="31"/>
        <v>0</v>
      </c>
      <c r="M231" s="139">
        <f t="shared" si="31"/>
        <v>0</v>
      </c>
      <c r="N231" s="139">
        <f t="shared" si="31"/>
        <v>0</v>
      </c>
      <c r="O231" s="139">
        <f t="shared" si="31"/>
        <v>0</v>
      </c>
      <c r="P231" s="139">
        <f t="shared" si="31"/>
        <v>0</v>
      </c>
      <c r="Q231" s="139">
        <f t="shared" si="31"/>
        <v>0</v>
      </c>
      <c r="R231" s="139">
        <f t="shared" si="31"/>
        <v>0</v>
      </c>
      <c r="S231" s="139">
        <f t="shared" si="31"/>
        <v>0</v>
      </c>
      <c r="T231" s="139">
        <f t="shared" si="31"/>
        <v>0</v>
      </c>
      <c r="U231"/>
      <c r="V231"/>
      <c r="W231" s="106"/>
      <c r="X231"/>
    </row>
    <row r="232" spans="4:24" s="44" customFormat="1" ht="18.75" x14ac:dyDescent="0.3">
      <c r="D232" s="78"/>
      <c r="E232" s="79" t="s">
        <v>104</v>
      </c>
      <c r="F232" s="78"/>
      <c r="G232" s="80">
        <f t="shared" ref="G232:T232" si="33">+G221+G201+G181+G161+G141+G121+G101+G81+G61+G41</f>
        <v>0</v>
      </c>
      <c r="H232" s="80">
        <f t="shared" si="33"/>
        <v>0</v>
      </c>
      <c r="I232" s="80">
        <f t="shared" si="33"/>
        <v>0</v>
      </c>
      <c r="J232" s="80">
        <f t="shared" si="33"/>
        <v>0</v>
      </c>
      <c r="K232" s="80">
        <f t="shared" si="33"/>
        <v>0</v>
      </c>
      <c r="L232" s="80">
        <f t="shared" si="33"/>
        <v>0</v>
      </c>
      <c r="M232" s="80">
        <f t="shared" si="33"/>
        <v>0</v>
      </c>
      <c r="N232" s="80">
        <f t="shared" si="33"/>
        <v>0</v>
      </c>
      <c r="O232" s="80">
        <f t="shared" si="33"/>
        <v>0</v>
      </c>
      <c r="P232" s="80">
        <f t="shared" si="33"/>
        <v>0</v>
      </c>
      <c r="Q232" s="80">
        <f t="shared" si="33"/>
        <v>0</v>
      </c>
      <c r="R232" s="80">
        <f t="shared" si="33"/>
        <v>0</v>
      </c>
      <c r="S232" s="80">
        <f t="shared" si="33"/>
        <v>0</v>
      </c>
      <c r="T232" s="80">
        <f t="shared" si="33"/>
        <v>0</v>
      </c>
      <c r="U232"/>
      <c r="V232"/>
      <c r="W232" s="106"/>
      <c r="X232"/>
    </row>
    <row r="233" spans="4:24" s="44" customFormat="1" x14ac:dyDescent="0.25">
      <c r="E233" s="68"/>
      <c r="F233" s="68"/>
      <c r="G233" s="68"/>
      <c r="H233" s="68"/>
      <c r="I233" s="45"/>
      <c r="J233" s="45"/>
      <c r="K233" s="45"/>
      <c r="L233" s="45"/>
      <c r="M233" s="45"/>
      <c r="N233" s="45"/>
      <c r="O233" s="45"/>
      <c r="U233"/>
      <c r="V233"/>
      <c r="W233" s="106"/>
      <c r="X233"/>
    </row>
    <row r="234" spans="4:24" s="44" customFormat="1" ht="18.75" x14ac:dyDescent="0.3">
      <c r="D234" s="81"/>
      <c r="E234" s="82"/>
      <c r="F234" s="81"/>
      <c r="G234" s="81"/>
      <c r="H234" s="81"/>
      <c r="I234" s="83"/>
      <c r="J234" s="83"/>
      <c r="K234" s="83"/>
      <c r="L234" s="83"/>
      <c r="M234" s="83"/>
      <c r="N234" s="83"/>
      <c r="O234" s="83"/>
      <c r="P234" s="83"/>
      <c r="Q234" s="83"/>
      <c r="R234" s="83"/>
      <c r="S234" s="83"/>
      <c r="T234" s="83"/>
      <c r="U234"/>
      <c r="V234"/>
      <c r="W234" s="106"/>
      <c r="X234"/>
    </row>
    <row r="235" spans="4:24" x14ac:dyDescent="0.25">
      <c r="E235" s="44"/>
      <c r="F235" s="68"/>
      <c r="G235" s="68"/>
      <c r="H235" s="68"/>
      <c r="I235" s="68"/>
      <c r="J235" s="45"/>
      <c r="K235" s="45"/>
      <c r="L235" s="45"/>
      <c r="M235" s="45"/>
      <c r="N235" s="45"/>
      <c r="O235" s="45"/>
      <c r="P235" s="45"/>
      <c r="Q235" s="44"/>
      <c r="R235" s="44"/>
      <c r="S235" s="44"/>
      <c r="T235" s="44"/>
    </row>
  </sheetData>
  <sheetProtection algorithmName="SHA-512" hashValue="n+b/5U4wUwnH4EhgbOVJut109SKyW0rPCugqauGAdJcltVGewc/xHfmbRl6kZeLpwLYVJNyNdbu59VZTGCz5tg==" saltValue="KU4qvmHkQOEuYh8EqyMVtA==" spinCount="100000" sheet="1" objects="1" scenarios="1"/>
  <mergeCells count="50">
    <mergeCell ref="D224:D227"/>
    <mergeCell ref="D228:D231"/>
    <mergeCell ref="D48:D51"/>
    <mergeCell ref="D16:D19"/>
    <mergeCell ref="D24:D27"/>
    <mergeCell ref="D28:D31"/>
    <mergeCell ref="D32:D35"/>
    <mergeCell ref="D36:D39"/>
    <mergeCell ref="D44:D47"/>
    <mergeCell ref="D108:D111"/>
    <mergeCell ref="D52:D55"/>
    <mergeCell ref="D56:D59"/>
    <mergeCell ref="D64:D67"/>
    <mergeCell ref="D68:D71"/>
    <mergeCell ref="D72:D75"/>
    <mergeCell ref="D76:D79"/>
    <mergeCell ref="A1:B1"/>
    <mergeCell ref="E1:I1"/>
    <mergeCell ref="A6:B6"/>
    <mergeCell ref="D6:Q6"/>
    <mergeCell ref="D10:D13"/>
    <mergeCell ref="D5:R5"/>
    <mergeCell ref="D4:Q4"/>
    <mergeCell ref="D84:D87"/>
    <mergeCell ref="D88:D91"/>
    <mergeCell ref="D92:D95"/>
    <mergeCell ref="D96:D99"/>
    <mergeCell ref="D104:D107"/>
    <mergeCell ref="D168:D171"/>
    <mergeCell ref="D112:D115"/>
    <mergeCell ref="D116:D119"/>
    <mergeCell ref="D124:D127"/>
    <mergeCell ref="D128:D131"/>
    <mergeCell ref="D132:D135"/>
    <mergeCell ref="D136:D139"/>
    <mergeCell ref="D144:D147"/>
    <mergeCell ref="D148:D151"/>
    <mergeCell ref="D152:D155"/>
    <mergeCell ref="D156:D159"/>
    <mergeCell ref="D164:D167"/>
    <mergeCell ref="D204:D207"/>
    <mergeCell ref="D208:D211"/>
    <mergeCell ref="D212:D215"/>
    <mergeCell ref="D216:D219"/>
    <mergeCell ref="D172:D175"/>
    <mergeCell ref="D176:D179"/>
    <mergeCell ref="D184:D187"/>
    <mergeCell ref="D188:D191"/>
    <mergeCell ref="D192:D195"/>
    <mergeCell ref="D196:D199"/>
  </mergeCells>
  <conditionalFormatting sqref="G41:T41">
    <cfRule type="cellIs" dxfId="30" priority="21" operator="lessThan">
      <formula>0</formula>
    </cfRule>
  </conditionalFormatting>
  <conditionalFormatting sqref="G61:T61">
    <cfRule type="cellIs" dxfId="29" priority="9" operator="lessThan">
      <formula>0</formula>
    </cfRule>
  </conditionalFormatting>
  <conditionalFormatting sqref="G81:T81">
    <cfRule type="cellIs" dxfId="28" priority="8" operator="lessThan">
      <formula>0</formula>
    </cfRule>
  </conditionalFormatting>
  <conditionalFormatting sqref="G101:T101">
    <cfRule type="cellIs" dxfId="27" priority="7" operator="lessThan">
      <formula>0</formula>
    </cfRule>
  </conditionalFormatting>
  <conditionalFormatting sqref="G121:T121">
    <cfRule type="cellIs" dxfId="26" priority="6" operator="lessThan">
      <formula>0</formula>
    </cfRule>
  </conditionalFormatting>
  <conditionalFormatting sqref="G141:T141">
    <cfRule type="cellIs" dxfId="25" priority="5" operator="lessThan">
      <formula>0</formula>
    </cfRule>
  </conditionalFormatting>
  <conditionalFormatting sqref="G161:T161">
    <cfRule type="cellIs" dxfId="24" priority="4" operator="lessThan">
      <formula>0</formula>
    </cfRule>
  </conditionalFormatting>
  <conditionalFormatting sqref="G181:T181">
    <cfRule type="cellIs" dxfId="23" priority="3" operator="lessThan">
      <formula>0</formula>
    </cfRule>
  </conditionalFormatting>
  <conditionalFormatting sqref="G201:T201">
    <cfRule type="cellIs" dxfId="22" priority="2" operator="lessThan">
      <formula>0</formula>
    </cfRule>
  </conditionalFormatting>
  <conditionalFormatting sqref="G221:T221">
    <cfRule type="cellIs" dxfId="21" priority="1" operator="lessThan">
      <formula>0</formula>
    </cfRule>
  </conditionalFormatting>
  <conditionalFormatting sqref="G232:T232">
    <cfRule type="cellIs" dxfId="20" priority="19" operator="lessThan">
      <formula>0</formula>
    </cfRule>
  </conditionalFormatting>
  <conditionalFormatting sqref="I234:T234">
    <cfRule type="cellIs" dxfId="19" priority="20"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8D445-D6DB-4B94-9B26-EEBC07157DE2}">
  <sheetPr>
    <tabColor rgb="FF00B050"/>
  </sheetPr>
  <dimension ref="A1:X235"/>
  <sheetViews>
    <sheetView showGridLines="0" zoomScale="70" zoomScaleNormal="70" workbookViewId="0">
      <pane xSplit="6" ySplit="21" topLeftCell="N52" activePane="bottomRight" state="frozen"/>
      <selection pane="topRight" activeCell="F22" sqref="F22"/>
      <selection pane="bottomLeft" activeCell="F22" sqref="F22"/>
      <selection pane="bottomRight" activeCell="U2" sqref="U2"/>
    </sheetView>
  </sheetViews>
  <sheetFormatPr baseColWidth="10" defaultColWidth="11.42578125" defaultRowHeight="15" outlineLevelRow="1" x14ac:dyDescent="0.25"/>
  <cols>
    <col min="3" max="3" width="7.140625" customWidth="1"/>
    <col min="4" max="4" width="22.85546875" customWidth="1"/>
    <col min="5" max="5" width="41.5703125" customWidth="1"/>
    <col min="6" max="6" width="25.140625" customWidth="1"/>
    <col min="7" max="8" width="19" customWidth="1"/>
    <col min="9" max="9" width="18.140625" customWidth="1"/>
    <col min="10" max="10" width="17.28515625" bestFit="1" customWidth="1"/>
    <col min="11" max="17" width="15.85546875" customWidth="1"/>
    <col min="18" max="18" width="18.140625" customWidth="1"/>
    <col min="19" max="19" width="17.5703125" customWidth="1"/>
    <col min="20" max="20" width="17.140625" customWidth="1"/>
    <col min="21" max="22" width="13.28515625" customWidth="1"/>
    <col min="23" max="23" width="11.42578125" style="106"/>
  </cols>
  <sheetData>
    <row r="1" spans="1:20" ht="26.25" x14ac:dyDescent="0.4">
      <c r="A1" s="180" t="s">
        <v>38</v>
      </c>
      <c r="B1" s="181"/>
      <c r="E1" s="182" t="s">
        <v>79</v>
      </c>
      <c r="F1" s="183"/>
      <c r="G1" s="183"/>
      <c r="H1" s="183"/>
      <c r="I1" s="184"/>
    </row>
    <row r="4" spans="1:20" ht="35.25" customHeight="1" x14ac:dyDescent="0.25">
      <c r="D4" s="189" t="s">
        <v>1</v>
      </c>
      <c r="E4" s="189"/>
      <c r="F4" s="189"/>
      <c r="G4" s="189"/>
      <c r="H4" s="189"/>
      <c r="I4" s="189"/>
      <c r="J4" s="189"/>
      <c r="K4" s="189"/>
      <c r="L4" s="189"/>
      <c r="M4" s="189"/>
      <c r="N4" s="189"/>
      <c r="O4" s="189"/>
      <c r="P4" s="189"/>
      <c r="Q4" s="189"/>
    </row>
    <row r="5" spans="1:20" ht="30.75" customHeight="1" x14ac:dyDescent="0.25">
      <c r="D5" s="162" t="s">
        <v>80</v>
      </c>
      <c r="E5" s="162"/>
      <c r="F5" s="162"/>
      <c r="G5" s="162"/>
      <c r="H5" s="162"/>
      <c r="I5" s="162"/>
      <c r="J5" s="162"/>
      <c r="K5" s="162"/>
      <c r="L5" s="162"/>
      <c r="M5" s="162"/>
      <c r="N5" s="162"/>
      <c r="O5" s="162"/>
      <c r="P5" s="162"/>
      <c r="Q5" s="162"/>
      <c r="R5" s="162"/>
    </row>
    <row r="6" spans="1:20" ht="53.25" customHeight="1" x14ac:dyDescent="0.25">
      <c r="A6" s="185"/>
      <c r="B6" s="185"/>
      <c r="D6" s="173" t="s">
        <v>81</v>
      </c>
      <c r="E6" s="173"/>
      <c r="F6" s="173"/>
      <c r="G6" s="173"/>
      <c r="H6" s="173"/>
      <c r="I6" s="173"/>
      <c r="J6" s="173"/>
      <c r="K6" s="173"/>
      <c r="L6" s="173"/>
      <c r="M6" s="173"/>
      <c r="N6" s="173"/>
      <c r="O6" s="173"/>
      <c r="P6" s="173"/>
      <c r="Q6" s="173"/>
      <c r="R6" s="24"/>
      <c r="S6" s="24"/>
      <c r="T6" s="24"/>
    </row>
    <row r="7" spans="1:20" x14ac:dyDescent="0.25">
      <c r="E7" s="25" t="s">
        <v>82</v>
      </c>
      <c r="F7" s="26"/>
      <c r="G7" s="26"/>
      <c r="H7" s="26"/>
      <c r="I7" s="27"/>
      <c r="J7" s="28">
        <v>44501</v>
      </c>
      <c r="K7" s="29" t="s">
        <v>83</v>
      </c>
      <c r="L7" s="30">
        <v>45291</v>
      </c>
    </row>
    <row r="8" spans="1:20" x14ac:dyDescent="0.25">
      <c r="E8" s="31"/>
      <c r="F8" s="32"/>
      <c r="G8" s="32"/>
      <c r="H8" s="32"/>
      <c r="I8" s="32"/>
      <c r="J8" s="33"/>
    </row>
    <row r="9" spans="1:20" x14ac:dyDescent="0.25">
      <c r="E9" s="31"/>
      <c r="F9" s="32"/>
      <c r="G9" s="2">
        <f t="shared" ref="G9:T9" si="0">+G15</f>
        <v>44501</v>
      </c>
      <c r="H9" s="2">
        <f t="shared" si="0"/>
        <v>44531</v>
      </c>
      <c r="I9" s="2">
        <f t="shared" si="0"/>
        <v>44562</v>
      </c>
      <c r="J9" s="2">
        <f t="shared" si="0"/>
        <v>44593</v>
      </c>
      <c r="K9" s="2">
        <f t="shared" si="0"/>
        <v>44621</v>
      </c>
      <c r="L9" s="2">
        <f t="shared" si="0"/>
        <v>44652</v>
      </c>
      <c r="M9" s="2">
        <f t="shared" si="0"/>
        <v>44682</v>
      </c>
      <c r="N9" s="2">
        <f t="shared" si="0"/>
        <v>44713</v>
      </c>
      <c r="O9" s="2">
        <f t="shared" si="0"/>
        <v>44743</v>
      </c>
      <c r="P9" s="2">
        <f t="shared" si="0"/>
        <v>44774</v>
      </c>
      <c r="Q9" s="2">
        <f t="shared" si="0"/>
        <v>44805</v>
      </c>
      <c r="R9" s="2">
        <f t="shared" si="0"/>
        <v>44835</v>
      </c>
      <c r="S9" s="2">
        <f t="shared" si="0"/>
        <v>44866</v>
      </c>
      <c r="T9" s="2">
        <f t="shared" si="0"/>
        <v>44896</v>
      </c>
    </row>
    <row r="10" spans="1:20" x14ac:dyDescent="0.25">
      <c r="D10" s="186" t="s">
        <v>84</v>
      </c>
      <c r="E10" s="34" t="str">
        <f>+'II. Références Prix'!B4</f>
        <v xml:space="preserve">Base </v>
      </c>
      <c r="F10" s="35" t="str">
        <f>+'II. Références Prix'!C4</f>
        <v>c€/kWh HT</v>
      </c>
      <c r="G10" s="36">
        <f>+'II. Références Prix'!D4</f>
        <v>8.5</v>
      </c>
      <c r="H10" s="36">
        <f>+'II. Références Prix'!E4</f>
        <v>8.5</v>
      </c>
      <c r="I10" s="36">
        <f>+'II. Références Prix'!F4</f>
        <v>8.5</v>
      </c>
      <c r="J10" s="36">
        <f>+'II. Références Prix'!G4</f>
        <v>8.5</v>
      </c>
      <c r="K10" s="36">
        <f>+'II. Références Prix'!H4</f>
        <v>8.5</v>
      </c>
      <c r="L10" s="36">
        <f>+'II. Références Prix'!I4</f>
        <v>8.5</v>
      </c>
      <c r="M10" s="36">
        <f>+'II. Références Prix'!J4</f>
        <v>8.5</v>
      </c>
      <c r="N10" s="36">
        <f>+'II. Références Prix'!K4</f>
        <v>8.5</v>
      </c>
      <c r="O10" s="36">
        <f>+'II. Références Prix'!L4</f>
        <v>8.5</v>
      </c>
      <c r="P10" s="36">
        <f>+'II. Références Prix'!M4</f>
        <v>8.5</v>
      </c>
      <c r="Q10" s="36">
        <f>+'II. Références Prix'!N4</f>
        <v>8.5</v>
      </c>
      <c r="R10" s="36">
        <f>+'II. Références Prix'!O4</f>
        <v>8.5</v>
      </c>
      <c r="S10" s="36">
        <f>+'II. Références Prix'!P4</f>
        <v>8.5</v>
      </c>
      <c r="T10" s="36">
        <f>+'II. Références Prix'!Q4</f>
        <v>8.5</v>
      </c>
    </row>
    <row r="11" spans="1:20" x14ac:dyDescent="0.25">
      <c r="D11" s="187"/>
      <c r="E11" s="37" t="str">
        <f>+'II. Références Prix'!B5</f>
        <v>B0</v>
      </c>
      <c r="F11" s="38" t="str">
        <f>+'II. Références Prix'!C5</f>
        <v>c€/kWh HT</v>
      </c>
      <c r="G11" s="39">
        <f>+'II. Références Prix'!D5</f>
        <v>8.5</v>
      </c>
      <c r="H11" s="39">
        <f>+'II. Références Prix'!E5</f>
        <v>8.5</v>
      </c>
      <c r="I11" s="39">
        <f>+'II. Références Prix'!F5</f>
        <v>8.5</v>
      </c>
      <c r="J11" s="39">
        <f>+'II. Références Prix'!G5</f>
        <v>8.5</v>
      </c>
      <c r="K11" s="39">
        <f>+'II. Références Prix'!H5</f>
        <v>8.5</v>
      </c>
      <c r="L11" s="39">
        <f>+'II. Références Prix'!I5</f>
        <v>8.5</v>
      </c>
      <c r="M11" s="39">
        <f>+'II. Références Prix'!J5</f>
        <v>8.5</v>
      </c>
      <c r="N11" s="39">
        <f>+'II. Références Prix'!K5</f>
        <v>8.5</v>
      </c>
      <c r="O11" s="39">
        <f>+'II. Références Prix'!L5</f>
        <v>8.5</v>
      </c>
      <c r="P11" s="39">
        <f>+'II. Références Prix'!M5</f>
        <v>8.5</v>
      </c>
      <c r="Q11" s="39">
        <f>+'II. Références Prix'!N5</f>
        <v>8.5</v>
      </c>
      <c r="R11" s="39">
        <f>+'II. Références Prix'!O5</f>
        <v>8.5</v>
      </c>
      <c r="S11" s="39">
        <f>+'II. Références Prix'!P5</f>
        <v>8.5</v>
      </c>
      <c r="T11" s="39">
        <f>+'II. Références Prix'!Q5</f>
        <v>8.5</v>
      </c>
    </row>
    <row r="12" spans="1:20" x14ac:dyDescent="0.25">
      <c r="D12" s="187"/>
      <c r="E12" s="37" t="str">
        <f>+'II. Références Prix'!B6</f>
        <v>B1</v>
      </c>
      <c r="F12" s="38" t="str">
        <f>+'II. Références Prix'!C6</f>
        <v>c€/kWh HT</v>
      </c>
      <c r="G12" s="39">
        <f>+'II. Références Prix'!D6</f>
        <v>6.43</v>
      </c>
      <c r="H12" s="39">
        <f>+'II. Références Prix'!E6</f>
        <v>6.43</v>
      </c>
      <c r="I12" s="39">
        <f>+'II. Références Prix'!F6</f>
        <v>6.43</v>
      </c>
      <c r="J12" s="39">
        <f>+'II. Références Prix'!G6</f>
        <v>6.43</v>
      </c>
      <c r="K12" s="39">
        <f>+'II. Références Prix'!H6</f>
        <v>6.43</v>
      </c>
      <c r="L12" s="39">
        <f>+'II. Références Prix'!I6</f>
        <v>6.43</v>
      </c>
      <c r="M12" s="39">
        <f>+'II. Références Prix'!J6</f>
        <v>6.43</v>
      </c>
      <c r="N12" s="39">
        <f>+'II. Références Prix'!K6</f>
        <v>6.43</v>
      </c>
      <c r="O12" s="39">
        <f>+'II. Références Prix'!L6</f>
        <v>6.43</v>
      </c>
      <c r="P12" s="39">
        <f>+'II. Références Prix'!M6</f>
        <v>6.43</v>
      </c>
      <c r="Q12" s="39">
        <f>+'II. Références Prix'!N6</f>
        <v>6.43</v>
      </c>
      <c r="R12" s="39">
        <f>+'II. Références Prix'!O6</f>
        <v>6.43</v>
      </c>
      <c r="S12" s="39">
        <f>+'II. Références Prix'!P6</f>
        <v>6.43</v>
      </c>
      <c r="T12" s="39">
        <f>+'II. Références Prix'!Q6</f>
        <v>6.43</v>
      </c>
    </row>
    <row r="13" spans="1:20" x14ac:dyDescent="0.25">
      <c r="D13" s="188"/>
      <c r="E13" s="40" t="str">
        <f>+'II. Références Prix'!B7</f>
        <v>B2I</v>
      </c>
      <c r="F13" s="41" t="str">
        <f>+'II. Références Prix'!C7</f>
        <v>c€/kWh HT</v>
      </c>
      <c r="G13" s="42">
        <f>+'II. Références Prix'!D7</f>
        <v>6.43</v>
      </c>
      <c r="H13" s="42">
        <f>+'II. Références Prix'!E7</f>
        <v>6.43</v>
      </c>
      <c r="I13" s="42">
        <f>+'II. Références Prix'!F7</f>
        <v>6.43</v>
      </c>
      <c r="J13" s="42">
        <f>+'II. Références Prix'!G7</f>
        <v>6.43</v>
      </c>
      <c r="K13" s="42">
        <f>+'II. Références Prix'!H7</f>
        <v>6.43</v>
      </c>
      <c r="L13" s="42">
        <f>+'II. Références Prix'!I7</f>
        <v>6.43</v>
      </c>
      <c r="M13" s="42">
        <f>+'II. Références Prix'!J7</f>
        <v>6.43</v>
      </c>
      <c r="N13" s="42">
        <f>+'II. Références Prix'!K7</f>
        <v>6.43</v>
      </c>
      <c r="O13" s="42">
        <f>+'II. Références Prix'!L7</f>
        <v>6.43</v>
      </c>
      <c r="P13" s="42">
        <f>+'II. Références Prix'!M7</f>
        <v>6.43</v>
      </c>
      <c r="Q13" s="42">
        <f>+'II. Références Prix'!N7</f>
        <v>6.43</v>
      </c>
      <c r="R13" s="42">
        <f>+'II. Références Prix'!O7</f>
        <v>6.43</v>
      </c>
      <c r="S13" s="42">
        <f>+'II. Références Prix'!P7</f>
        <v>6.43</v>
      </c>
      <c r="T13" s="42">
        <f>+'II. Références Prix'!Q7</f>
        <v>6.43</v>
      </c>
    </row>
    <row r="14" spans="1:20" x14ac:dyDescent="0.25">
      <c r="E14" s="31"/>
      <c r="F14" s="32"/>
      <c r="G14" s="32"/>
      <c r="H14" s="32"/>
      <c r="I14" s="32"/>
      <c r="J14" s="33"/>
    </row>
    <row r="15" spans="1:20" x14ac:dyDescent="0.25">
      <c r="E15" s="31"/>
      <c r="F15" s="32"/>
      <c r="G15" s="2">
        <v>44501</v>
      </c>
      <c r="H15" s="2">
        <v>44531</v>
      </c>
      <c r="I15" s="2">
        <v>44562</v>
      </c>
      <c r="J15" s="2">
        <f t="shared" ref="J15:T15" si="1">+EDATE(I15,1)</f>
        <v>44593</v>
      </c>
      <c r="K15" s="2">
        <f t="shared" si="1"/>
        <v>44621</v>
      </c>
      <c r="L15" s="2">
        <f t="shared" si="1"/>
        <v>44652</v>
      </c>
      <c r="M15" s="2">
        <f t="shared" si="1"/>
        <v>44682</v>
      </c>
      <c r="N15" s="2">
        <f t="shared" si="1"/>
        <v>44713</v>
      </c>
      <c r="O15" s="2">
        <f t="shared" si="1"/>
        <v>44743</v>
      </c>
      <c r="P15" s="2">
        <f t="shared" si="1"/>
        <v>44774</v>
      </c>
      <c r="Q15" s="2">
        <f t="shared" si="1"/>
        <v>44805</v>
      </c>
      <c r="R15" s="2">
        <f t="shared" si="1"/>
        <v>44835</v>
      </c>
      <c r="S15" s="2">
        <f t="shared" si="1"/>
        <v>44866</v>
      </c>
      <c r="T15" s="2">
        <f t="shared" si="1"/>
        <v>44896</v>
      </c>
    </row>
    <row r="16" spans="1:20" x14ac:dyDescent="0.25">
      <c r="D16" s="186" t="s">
        <v>84</v>
      </c>
      <c r="E16" s="34" t="s">
        <v>71</v>
      </c>
      <c r="F16" s="35" t="s">
        <v>72</v>
      </c>
      <c r="G16" s="36">
        <f>+'II. Références Prix'!D9</f>
        <v>10.220000000000001</v>
      </c>
      <c r="H16" s="36">
        <f>+'II. Références Prix'!E9</f>
        <v>12.26</v>
      </c>
      <c r="I16" s="36">
        <f>+'II. Références Prix'!F9</f>
        <v>11.91</v>
      </c>
      <c r="J16" s="36">
        <f>+'II. Références Prix'!G9</f>
        <v>14.47</v>
      </c>
      <c r="K16" s="36">
        <f>+'II. Références Prix'!H9</f>
        <v>12.02</v>
      </c>
      <c r="L16" s="36">
        <f>+'II. Références Prix'!I9</f>
        <v>11.67</v>
      </c>
      <c r="M16" s="36">
        <f>+'II. Références Prix'!J9</f>
        <v>15.53</v>
      </c>
      <c r="N16" s="36">
        <f>+'II. Références Prix'!K9</f>
        <v>12.87</v>
      </c>
      <c r="O16" s="36">
        <f>+'II. Références Prix'!L9</f>
        <v>12.77</v>
      </c>
      <c r="P16" s="36">
        <f>+'II. Références Prix'!M9</f>
        <v>14.09</v>
      </c>
      <c r="Q16" s="36">
        <f>+'II. Références Prix'!N9</f>
        <v>17.97</v>
      </c>
      <c r="R16" s="36">
        <f>+'II. Références Prix'!O9</f>
        <v>24.83</v>
      </c>
      <c r="S16" s="36">
        <f>+'II. Références Prix'!P9</f>
        <v>23.57</v>
      </c>
      <c r="T16" s="36">
        <f>+'II. Références Prix'!Q9</f>
        <v>19.5</v>
      </c>
    </row>
    <row r="17" spans="4:24" x14ac:dyDescent="0.25">
      <c r="D17" s="187"/>
      <c r="E17" s="37" t="s">
        <v>73</v>
      </c>
      <c r="F17" s="38" t="s">
        <v>72</v>
      </c>
      <c r="G17" s="39">
        <f>+'II. Références Prix'!D10</f>
        <v>10.220000000000001</v>
      </c>
      <c r="H17" s="39">
        <f>+'II. Références Prix'!E10</f>
        <v>12.26</v>
      </c>
      <c r="I17" s="39">
        <f>+'II. Références Prix'!F10</f>
        <v>11.91</v>
      </c>
      <c r="J17" s="39">
        <f>+'II. Références Prix'!G10</f>
        <v>14.47</v>
      </c>
      <c r="K17" s="39">
        <f>+'II. Références Prix'!H10</f>
        <v>12.02</v>
      </c>
      <c r="L17" s="39">
        <f>+'II. Références Prix'!I10</f>
        <v>11.67</v>
      </c>
      <c r="M17" s="39">
        <f>+'II. Références Prix'!J10</f>
        <v>15.53</v>
      </c>
      <c r="N17" s="39">
        <f>+'II. Références Prix'!K10</f>
        <v>12.87</v>
      </c>
      <c r="O17" s="39">
        <f>+'II. Références Prix'!L10</f>
        <v>12.88</v>
      </c>
      <c r="P17" s="39">
        <f>+'II. Références Prix'!M10</f>
        <v>14.2</v>
      </c>
      <c r="Q17" s="39">
        <f>+'II. Références Prix'!N10</f>
        <v>18.079999999999998</v>
      </c>
      <c r="R17" s="39">
        <f>+'II. Références Prix'!O10</f>
        <v>24.94</v>
      </c>
      <c r="S17" s="39">
        <f>+'II. Références Prix'!P10</f>
        <v>23.68</v>
      </c>
      <c r="T17" s="39">
        <f>+'II. Références Prix'!Q10</f>
        <v>19.61</v>
      </c>
    </row>
    <row r="18" spans="4:24" x14ac:dyDescent="0.25">
      <c r="D18" s="187"/>
      <c r="E18" s="37" t="s">
        <v>74</v>
      </c>
      <c r="F18" s="38" t="s">
        <v>72</v>
      </c>
      <c r="G18" s="39">
        <f>+'II. Références Prix'!D11</f>
        <v>8.15</v>
      </c>
      <c r="H18" s="39">
        <f>+'II. Références Prix'!E11</f>
        <v>10.19</v>
      </c>
      <c r="I18" s="39">
        <f>+'II. Références Prix'!F11</f>
        <v>9.84</v>
      </c>
      <c r="J18" s="39">
        <f>+'II. Références Prix'!G11</f>
        <v>12.4</v>
      </c>
      <c r="K18" s="39">
        <f>+'II. Références Prix'!H11</f>
        <v>9.9499999999999993</v>
      </c>
      <c r="L18" s="39">
        <f>+'II. Références Prix'!I11</f>
        <v>9.6</v>
      </c>
      <c r="M18" s="39">
        <f>+'II. Références Prix'!J11</f>
        <v>13.46</v>
      </c>
      <c r="N18" s="39">
        <f>+'II. Références Prix'!K11</f>
        <v>10.8</v>
      </c>
      <c r="O18" s="39">
        <f>+'II. Références Prix'!L11</f>
        <v>10.61</v>
      </c>
      <c r="P18" s="39">
        <f>+'II. Références Prix'!M11</f>
        <v>11.93</v>
      </c>
      <c r="Q18" s="39">
        <f>+'II. Références Prix'!N11</f>
        <v>15.81</v>
      </c>
      <c r="R18" s="39">
        <f>+'II. Références Prix'!O11</f>
        <v>22.67</v>
      </c>
      <c r="S18" s="39">
        <f>+'II. Références Prix'!P11</f>
        <v>21.41</v>
      </c>
      <c r="T18" s="39">
        <f>+'II. Références Prix'!Q11</f>
        <v>17.34</v>
      </c>
    </row>
    <row r="19" spans="4:24" x14ac:dyDescent="0.25">
      <c r="D19" s="188"/>
      <c r="E19" s="40" t="s">
        <v>75</v>
      </c>
      <c r="F19" s="41" t="s">
        <v>72</v>
      </c>
      <c r="G19" s="42">
        <f>+'II. Références Prix'!D12</f>
        <v>8.15</v>
      </c>
      <c r="H19" s="42">
        <f>+'II. Références Prix'!E12</f>
        <v>10.19</v>
      </c>
      <c r="I19" s="42">
        <f>+'II. Références Prix'!F12</f>
        <v>9.84</v>
      </c>
      <c r="J19" s="42">
        <f>+'II. Références Prix'!G12</f>
        <v>12.4</v>
      </c>
      <c r="K19" s="42">
        <f>+'II. Références Prix'!H12</f>
        <v>9.9499999999999993</v>
      </c>
      <c r="L19" s="42">
        <f>+'II. Références Prix'!I12</f>
        <v>9.6</v>
      </c>
      <c r="M19" s="42">
        <f>+'II. Références Prix'!J12</f>
        <v>13.46</v>
      </c>
      <c r="N19" s="42">
        <f>+'II. Références Prix'!K12</f>
        <v>10.8</v>
      </c>
      <c r="O19" s="42">
        <f>+'II. Références Prix'!L12</f>
        <v>10.61</v>
      </c>
      <c r="P19" s="42">
        <f>+'II. Références Prix'!M12</f>
        <v>11.93</v>
      </c>
      <c r="Q19" s="42">
        <f>+'II. Références Prix'!N12</f>
        <v>15.81</v>
      </c>
      <c r="R19" s="42">
        <f>+'II. Références Prix'!O12</f>
        <v>22.67</v>
      </c>
      <c r="S19" s="42">
        <f>+'II. Références Prix'!P12</f>
        <v>21.41</v>
      </c>
      <c r="T19" s="42">
        <f>+'II. Références Prix'!Q12</f>
        <v>17.34</v>
      </c>
    </row>
    <row r="21" spans="4:24" s="44" customFormat="1" x14ac:dyDescent="0.25">
      <c r="E21" s="45"/>
      <c r="F21" s="45"/>
      <c r="U21"/>
      <c r="V21"/>
      <c r="W21" s="106"/>
      <c r="X21"/>
    </row>
    <row r="22" spans="4:24" s="46" customFormat="1" x14ac:dyDescent="0.25">
      <c r="E22" s="47"/>
      <c r="F22" s="47"/>
      <c r="G22" s="47"/>
      <c r="H22" s="3"/>
      <c r="I22" s="3"/>
      <c r="J22" s="3"/>
      <c r="K22" s="3"/>
      <c r="L22" s="3"/>
      <c r="M22" s="3"/>
      <c r="N22" s="3"/>
      <c r="O22" s="3"/>
      <c r="P22" s="3"/>
      <c r="Q22" s="3"/>
      <c r="R22" s="3"/>
      <c r="S22" s="3"/>
      <c r="T22" s="3"/>
      <c r="U22"/>
      <c r="V22"/>
      <c r="W22" s="106"/>
      <c r="X22"/>
    </row>
    <row r="23" spans="4:24" s="44" customFormat="1" x14ac:dyDescent="0.25">
      <c r="D23" s="48" t="s">
        <v>85</v>
      </c>
      <c r="E23" s="49"/>
      <c r="G23" s="50"/>
      <c r="H23" s="50"/>
      <c r="I23" s="50"/>
      <c r="J23" s="50"/>
      <c r="K23" s="50"/>
      <c r="L23" s="50"/>
      <c r="M23" s="50"/>
      <c r="N23" s="50"/>
      <c r="O23" s="50"/>
      <c r="P23" s="50"/>
      <c r="Q23" s="50"/>
      <c r="R23" s="50"/>
      <c r="S23" s="50"/>
      <c r="T23" s="50"/>
      <c r="U23"/>
      <c r="V23"/>
      <c r="W23" s="106"/>
      <c r="X23"/>
    </row>
    <row r="24" spans="4:24" s="44" customFormat="1" outlineLevel="1" x14ac:dyDescent="0.25">
      <c r="D24" s="174" t="s">
        <v>86</v>
      </c>
      <c r="E24" s="34" t="s">
        <v>71</v>
      </c>
      <c r="F24" s="35" t="s">
        <v>87</v>
      </c>
      <c r="G24" s="99"/>
      <c r="H24" s="99"/>
      <c r="I24" s="99"/>
      <c r="J24" s="99"/>
      <c r="K24" s="99"/>
      <c r="L24" s="99"/>
      <c r="M24" s="99"/>
      <c r="N24" s="99"/>
      <c r="O24" s="99"/>
      <c r="P24" s="99"/>
      <c r="Q24" s="52"/>
      <c r="R24" s="52"/>
      <c r="S24" s="52"/>
      <c r="T24" s="52"/>
      <c r="U24"/>
      <c r="V24"/>
      <c r="W24" s="106"/>
      <c r="X24"/>
    </row>
    <row r="25" spans="4:24" s="44" customFormat="1" outlineLevel="1" x14ac:dyDescent="0.25">
      <c r="D25" s="175"/>
      <c r="E25" s="37" t="s">
        <v>73</v>
      </c>
      <c r="F25" s="38" t="s">
        <v>87</v>
      </c>
      <c r="G25" s="99"/>
      <c r="H25" s="99"/>
      <c r="I25" s="99"/>
      <c r="J25" s="99"/>
      <c r="K25" s="99"/>
      <c r="L25" s="99"/>
      <c r="M25" s="99"/>
      <c r="N25" s="99"/>
      <c r="O25" s="99"/>
      <c r="P25" s="99"/>
      <c r="Q25" s="52"/>
      <c r="R25" s="52"/>
      <c r="S25" s="52"/>
      <c r="T25" s="52"/>
      <c r="U25"/>
      <c r="V25"/>
      <c r="W25" s="106"/>
      <c r="X25"/>
    </row>
    <row r="26" spans="4:24" s="44" customFormat="1" outlineLevel="1" x14ac:dyDescent="0.25">
      <c r="D26" s="175"/>
      <c r="E26" s="37" t="s">
        <v>74</v>
      </c>
      <c r="F26" s="38" t="s">
        <v>87</v>
      </c>
      <c r="G26" s="99"/>
      <c r="H26" s="99"/>
      <c r="I26" s="99"/>
      <c r="J26" s="99"/>
      <c r="K26" s="99"/>
      <c r="L26" s="99"/>
      <c r="M26" s="99"/>
      <c r="N26" s="99"/>
      <c r="O26" s="99"/>
      <c r="P26" s="99"/>
      <c r="Q26" s="52"/>
      <c r="R26" s="52"/>
      <c r="S26" s="52"/>
      <c r="T26" s="52"/>
      <c r="U26"/>
      <c r="V26"/>
      <c r="W26" s="106"/>
      <c r="X26"/>
    </row>
    <row r="27" spans="4:24" s="44" customFormat="1" outlineLevel="1" x14ac:dyDescent="0.25">
      <c r="D27" s="176"/>
      <c r="E27" s="40" t="s">
        <v>75</v>
      </c>
      <c r="F27" s="41" t="s">
        <v>87</v>
      </c>
      <c r="G27" s="99"/>
      <c r="H27" s="99"/>
      <c r="I27" s="99"/>
      <c r="J27" s="99"/>
      <c r="K27" s="99"/>
      <c r="L27" s="99"/>
      <c r="M27" s="99"/>
      <c r="N27" s="99"/>
      <c r="O27" s="99"/>
      <c r="P27" s="99"/>
      <c r="Q27" s="55"/>
      <c r="R27" s="55"/>
      <c r="S27" s="55"/>
      <c r="T27" s="55"/>
      <c r="U27"/>
      <c r="V27"/>
      <c r="W27" s="106"/>
      <c r="X27"/>
    </row>
    <row r="28" spans="4:24" s="44" customFormat="1" outlineLevel="1" x14ac:dyDescent="0.25">
      <c r="D28" s="174" t="s">
        <v>88</v>
      </c>
      <c r="E28" s="34" t="s">
        <v>71</v>
      </c>
      <c r="F28" s="35" t="s">
        <v>89</v>
      </c>
      <c r="G28" s="99"/>
      <c r="H28" s="99"/>
      <c r="I28" s="99"/>
      <c r="J28" s="99"/>
      <c r="K28" s="99"/>
      <c r="L28" s="99"/>
      <c r="M28" s="99"/>
      <c r="N28" s="99"/>
      <c r="O28" s="99"/>
      <c r="P28" s="99"/>
      <c r="Q28" s="52"/>
      <c r="R28" s="52"/>
      <c r="S28" s="52"/>
      <c r="T28" s="52"/>
      <c r="U28"/>
      <c r="V28"/>
      <c r="W28" s="106"/>
      <c r="X28"/>
    </row>
    <row r="29" spans="4:24" s="44" customFormat="1" outlineLevel="1" x14ac:dyDescent="0.25">
      <c r="D29" s="175"/>
      <c r="E29" s="37" t="s">
        <v>73</v>
      </c>
      <c r="F29" s="38" t="s">
        <v>89</v>
      </c>
      <c r="G29" s="99"/>
      <c r="H29" s="99"/>
      <c r="I29" s="99"/>
      <c r="J29" s="99"/>
      <c r="K29" s="99"/>
      <c r="L29" s="99"/>
      <c r="M29" s="99"/>
      <c r="N29" s="99"/>
      <c r="O29" s="99"/>
      <c r="P29" s="99"/>
      <c r="Q29" s="59"/>
      <c r="R29" s="59"/>
      <c r="S29" s="59"/>
      <c r="T29" s="59"/>
      <c r="U29"/>
      <c r="V29"/>
      <c r="W29" s="106"/>
      <c r="X29"/>
    </row>
    <row r="30" spans="4:24" s="44" customFormat="1" outlineLevel="1" x14ac:dyDescent="0.25">
      <c r="D30" s="175"/>
      <c r="E30" s="37" t="s">
        <v>74</v>
      </c>
      <c r="F30" s="38" t="s">
        <v>89</v>
      </c>
      <c r="G30" s="99"/>
      <c r="H30" s="99"/>
      <c r="I30" s="99"/>
      <c r="J30" s="99"/>
      <c r="K30" s="99"/>
      <c r="L30" s="99"/>
      <c r="M30" s="99"/>
      <c r="N30" s="99"/>
      <c r="O30" s="99"/>
      <c r="P30" s="99"/>
      <c r="Q30" s="59"/>
      <c r="R30" s="59"/>
      <c r="S30" s="59"/>
      <c r="T30" s="59"/>
      <c r="U30"/>
      <c r="V30"/>
      <c r="W30" s="106"/>
      <c r="X30"/>
    </row>
    <row r="31" spans="4:24" s="44" customFormat="1" outlineLevel="1" x14ac:dyDescent="0.25">
      <c r="D31" s="176"/>
      <c r="E31" s="40" t="s">
        <v>75</v>
      </c>
      <c r="F31" s="41" t="s">
        <v>89</v>
      </c>
      <c r="G31" s="99"/>
      <c r="H31" s="99"/>
      <c r="I31" s="99"/>
      <c r="J31" s="99"/>
      <c r="K31" s="99"/>
      <c r="L31" s="99"/>
      <c r="M31" s="99"/>
      <c r="N31" s="99"/>
      <c r="O31" s="99"/>
      <c r="P31" s="99"/>
      <c r="Q31" s="59"/>
      <c r="R31" s="59"/>
      <c r="S31" s="59"/>
      <c r="T31" s="59"/>
      <c r="U31"/>
      <c r="V31"/>
      <c r="W31" s="106"/>
      <c r="X31"/>
    </row>
    <row r="32" spans="4:24" s="44" customFormat="1" outlineLevel="1" x14ac:dyDescent="0.25">
      <c r="D32" s="174" t="s">
        <v>90</v>
      </c>
      <c r="E32" s="34" t="s">
        <v>71</v>
      </c>
      <c r="F32" s="35" t="s">
        <v>37</v>
      </c>
      <c r="G32" s="99"/>
      <c r="H32" s="99"/>
      <c r="I32" s="99"/>
      <c r="J32" s="99"/>
      <c r="K32" s="99"/>
      <c r="L32" s="99"/>
      <c r="M32" s="99"/>
      <c r="N32" s="99"/>
      <c r="O32" s="99"/>
      <c r="P32" s="99"/>
      <c r="Q32" s="59"/>
      <c r="R32" s="59"/>
      <c r="S32" s="59"/>
      <c r="T32" s="59"/>
      <c r="U32"/>
      <c r="V32"/>
      <c r="W32" s="106"/>
      <c r="X32"/>
    </row>
    <row r="33" spans="4:24" s="44" customFormat="1" outlineLevel="1" x14ac:dyDescent="0.25">
      <c r="D33" s="175"/>
      <c r="E33" s="37" t="s">
        <v>73</v>
      </c>
      <c r="F33" s="38" t="s">
        <v>37</v>
      </c>
      <c r="G33" s="99"/>
      <c r="H33" s="99"/>
      <c r="I33" s="99"/>
      <c r="J33" s="99"/>
      <c r="K33" s="99"/>
      <c r="L33" s="99"/>
      <c r="M33" s="99"/>
      <c r="N33" s="99"/>
      <c r="O33" s="99"/>
      <c r="P33" s="99"/>
      <c r="Q33" s="59"/>
      <c r="R33" s="59"/>
      <c r="S33" s="59"/>
      <c r="T33" s="59"/>
      <c r="U33"/>
      <c r="V33"/>
      <c r="W33" s="106"/>
      <c r="X33"/>
    </row>
    <row r="34" spans="4:24" s="44" customFormat="1" outlineLevel="1" x14ac:dyDescent="0.25">
      <c r="D34" s="175"/>
      <c r="E34" s="37" t="s">
        <v>74</v>
      </c>
      <c r="F34" s="38" t="s">
        <v>37</v>
      </c>
      <c r="G34" s="99"/>
      <c r="H34" s="99"/>
      <c r="I34" s="99"/>
      <c r="J34" s="99"/>
      <c r="K34" s="99"/>
      <c r="L34" s="99"/>
      <c r="M34" s="99"/>
      <c r="N34" s="99"/>
      <c r="O34" s="99"/>
      <c r="P34" s="99"/>
      <c r="Q34" s="59"/>
      <c r="R34" s="59"/>
      <c r="S34" s="59"/>
      <c r="T34" s="59"/>
      <c r="U34"/>
      <c r="V34"/>
      <c r="W34" s="106"/>
      <c r="X34"/>
    </row>
    <row r="35" spans="4:24" s="44" customFormat="1" outlineLevel="1" x14ac:dyDescent="0.25">
      <c r="D35" s="176"/>
      <c r="E35" s="40" t="s">
        <v>75</v>
      </c>
      <c r="F35" s="41" t="s">
        <v>37</v>
      </c>
      <c r="G35" s="99"/>
      <c r="H35" s="99"/>
      <c r="I35" s="99"/>
      <c r="J35" s="99"/>
      <c r="K35" s="99"/>
      <c r="L35" s="99"/>
      <c r="M35" s="99"/>
      <c r="N35" s="99"/>
      <c r="O35" s="99"/>
      <c r="P35" s="99"/>
      <c r="Q35" s="59"/>
      <c r="R35" s="59"/>
      <c r="S35" s="59"/>
      <c r="T35" s="59"/>
      <c r="U35"/>
      <c r="V35"/>
      <c r="W35" s="106"/>
      <c r="X35"/>
    </row>
    <row r="36" spans="4:24" s="44" customFormat="1" outlineLevel="1" x14ac:dyDescent="0.25">
      <c r="D36" s="177" t="s">
        <v>91</v>
      </c>
      <c r="E36" s="34" t="s">
        <v>71</v>
      </c>
      <c r="F36" s="35" t="s">
        <v>37</v>
      </c>
      <c r="G36" s="99"/>
      <c r="H36" s="99"/>
      <c r="I36" s="99"/>
      <c r="J36" s="99"/>
      <c r="K36" s="99"/>
      <c r="L36" s="99"/>
      <c r="M36" s="99"/>
      <c r="N36" s="99"/>
      <c r="O36" s="99"/>
      <c r="P36" s="99"/>
      <c r="Q36" s="59"/>
      <c r="R36" s="59"/>
      <c r="S36" s="59"/>
      <c r="T36" s="59"/>
      <c r="U36"/>
      <c r="V36"/>
      <c r="W36" s="106"/>
      <c r="X36"/>
    </row>
    <row r="37" spans="4:24" s="44" customFormat="1" outlineLevel="1" x14ac:dyDescent="0.25">
      <c r="D37" s="178"/>
      <c r="E37" s="37" t="s">
        <v>73</v>
      </c>
      <c r="F37" s="38" t="s">
        <v>37</v>
      </c>
      <c r="G37" s="99"/>
      <c r="H37" s="99"/>
      <c r="I37" s="99"/>
      <c r="J37" s="99"/>
      <c r="K37" s="99"/>
      <c r="L37" s="99"/>
      <c r="M37" s="99"/>
      <c r="N37" s="99"/>
      <c r="O37" s="99"/>
      <c r="P37" s="99"/>
      <c r="Q37" s="59"/>
      <c r="R37" s="59"/>
      <c r="S37" s="59"/>
      <c r="T37" s="59"/>
      <c r="U37"/>
      <c r="V37"/>
      <c r="W37" s="106"/>
      <c r="X37"/>
    </row>
    <row r="38" spans="4:24" s="44" customFormat="1" outlineLevel="1" x14ac:dyDescent="0.25">
      <c r="D38" s="178"/>
      <c r="E38" s="37" t="s">
        <v>74</v>
      </c>
      <c r="F38" s="38" t="s">
        <v>37</v>
      </c>
      <c r="G38" s="99"/>
      <c r="H38" s="99"/>
      <c r="I38" s="99"/>
      <c r="J38" s="99"/>
      <c r="K38" s="99"/>
      <c r="L38" s="99"/>
      <c r="M38" s="99"/>
      <c r="N38" s="99"/>
      <c r="O38" s="99"/>
      <c r="P38" s="99"/>
      <c r="Q38" s="59"/>
      <c r="R38" s="59"/>
      <c r="S38" s="59"/>
      <c r="T38" s="59"/>
      <c r="U38"/>
      <c r="V38"/>
      <c r="W38" s="106"/>
      <c r="X38"/>
    </row>
    <row r="39" spans="4:24" s="44" customFormat="1" outlineLevel="1" x14ac:dyDescent="0.25">
      <c r="D39" s="179"/>
      <c r="E39" s="40" t="s">
        <v>75</v>
      </c>
      <c r="F39" s="41" t="s">
        <v>37</v>
      </c>
      <c r="G39" s="99"/>
      <c r="H39" s="99"/>
      <c r="I39" s="99"/>
      <c r="J39" s="99"/>
      <c r="K39" s="99"/>
      <c r="L39" s="99"/>
      <c r="M39" s="99"/>
      <c r="N39" s="99"/>
      <c r="O39" s="99"/>
      <c r="P39" s="99"/>
      <c r="Q39" s="59"/>
      <c r="R39" s="59"/>
      <c r="S39" s="59"/>
      <c r="T39" s="59"/>
      <c r="U39"/>
      <c r="V39"/>
      <c r="W39" s="106"/>
      <c r="X39"/>
    </row>
    <row r="40" spans="4:24" s="44" customFormat="1" ht="45.75" outlineLevel="1" thickBot="1" x14ac:dyDescent="0.3">
      <c r="D40" s="127" t="s">
        <v>92</v>
      </c>
      <c r="E40" s="128"/>
      <c r="F40" s="129" t="s">
        <v>37</v>
      </c>
      <c r="G40" s="99"/>
      <c r="H40" s="99"/>
      <c r="I40" s="99"/>
      <c r="J40" s="99"/>
      <c r="K40" s="99"/>
      <c r="L40" s="99"/>
      <c r="M40" s="99"/>
      <c r="N40" s="99"/>
      <c r="O40" s="99"/>
      <c r="P40" s="99"/>
      <c r="Q40" s="126"/>
      <c r="R40" s="126"/>
      <c r="S40" s="126"/>
      <c r="T40" s="126"/>
      <c r="U40"/>
      <c r="V40"/>
      <c r="W40" s="106"/>
      <c r="X40"/>
    </row>
    <row r="41" spans="4:24" s="44" customFormat="1" ht="15.75" thickBot="1" x14ac:dyDescent="0.3">
      <c r="E41" s="68" t="s">
        <v>93</v>
      </c>
      <c r="F41" s="45"/>
      <c r="G41" s="69">
        <f>+((G36-G32)*G28+(G37-G33)*G29+(G38-G34)*G30+(G39-G35)*G31)/100</f>
        <v>0</v>
      </c>
      <c r="H41" s="69">
        <f>+((H36-H32)*H28+(H37-H33)*H29+(H38-H34)*H30+(H39-H35)*H31)/100</f>
        <v>0</v>
      </c>
      <c r="I41" s="69">
        <f t="shared" ref="I41:O41" si="2">+((I36-I32)*I28+(I37-I33)*I29+(I38-I34)*I30+(I39-I35)*I31)/100</f>
        <v>0</v>
      </c>
      <c r="J41" s="69">
        <f t="shared" si="2"/>
        <v>0</v>
      </c>
      <c r="K41" s="69">
        <f t="shared" si="2"/>
        <v>0</v>
      </c>
      <c r="L41" s="69">
        <f t="shared" si="2"/>
        <v>0</v>
      </c>
      <c r="M41" s="69">
        <f t="shared" si="2"/>
        <v>0</v>
      </c>
      <c r="N41" s="69">
        <f t="shared" si="2"/>
        <v>0</v>
      </c>
      <c r="O41" s="69">
        <f t="shared" si="2"/>
        <v>0</v>
      </c>
      <c r="P41" s="69">
        <f>+((P36-P32)*P28+(P37-P33)*P29+(P38-P34)*P30+(P39-P35)*P31)/100</f>
        <v>0</v>
      </c>
      <c r="Q41" s="69">
        <f>+((Q$16-Q$10)*Q28+(Q$17-Q$11)*Q29+(Q$18-Q$12)*Q30+(Q$19-Q$13)*Q31)/100</f>
        <v>0</v>
      </c>
      <c r="R41" s="69">
        <f t="shared" ref="R41:T41" si="3">+((R$16-R$10)*R28+(R$17-R$11)*R29+(R$18-R$12)*R30+(R$19-R$13)*R31)/100</f>
        <v>0</v>
      </c>
      <c r="S41" s="69">
        <f t="shared" si="3"/>
        <v>0</v>
      </c>
      <c r="T41" s="69">
        <f t="shared" si="3"/>
        <v>0</v>
      </c>
      <c r="U41"/>
      <c r="V41"/>
      <c r="W41" s="106"/>
      <c r="X41"/>
    </row>
    <row r="42" spans="4:24" s="44" customFormat="1" x14ac:dyDescent="0.25">
      <c r="E42" s="68"/>
      <c r="F42" s="68"/>
      <c r="G42" s="45"/>
      <c r="H42" s="45"/>
      <c r="I42" s="45"/>
      <c r="J42" s="45"/>
      <c r="K42" s="45"/>
      <c r="L42" s="45"/>
      <c r="M42" s="45"/>
      <c r="N42" s="45"/>
      <c r="O42" s="45"/>
      <c r="P42" s="45"/>
      <c r="Q42" s="45"/>
      <c r="R42" s="45"/>
      <c r="S42" s="45"/>
      <c r="T42" s="45"/>
      <c r="U42"/>
      <c r="V42"/>
      <c r="W42" s="106"/>
      <c r="X42"/>
    </row>
    <row r="43" spans="4:24" s="44" customFormat="1" x14ac:dyDescent="0.25">
      <c r="D43" s="48" t="s">
        <v>94</v>
      </c>
      <c r="E43" s="49"/>
      <c r="G43" s="50"/>
      <c r="H43" s="50"/>
      <c r="I43" s="50"/>
      <c r="J43" s="50"/>
      <c r="K43" s="50"/>
      <c r="L43" s="50"/>
      <c r="M43" s="50"/>
      <c r="N43" s="50"/>
      <c r="O43" s="50"/>
      <c r="P43" s="50"/>
      <c r="Q43" s="50"/>
      <c r="R43" s="50"/>
      <c r="S43" s="50"/>
      <c r="T43" s="50"/>
      <c r="U43"/>
      <c r="V43"/>
      <c r="W43" s="106"/>
      <c r="X43"/>
    </row>
    <row r="44" spans="4:24" s="44" customFormat="1" outlineLevel="1" x14ac:dyDescent="0.25">
      <c r="D44" s="174" t="s">
        <v>86</v>
      </c>
      <c r="E44" s="34" t="s">
        <v>71</v>
      </c>
      <c r="F44" s="35" t="s">
        <v>87</v>
      </c>
      <c r="G44" s="99"/>
      <c r="H44" s="99"/>
      <c r="I44" s="99"/>
      <c r="J44" s="99"/>
      <c r="K44" s="99"/>
      <c r="L44" s="99"/>
      <c r="M44" s="99"/>
      <c r="N44" s="99"/>
      <c r="O44" s="99"/>
      <c r="P44" s="99"/>
      <c r="Q44" s="52"/>
      <c r="R44" s="52"/>
      <c r="S44" s="52"/>
      <c r="T44" s="52"/>
      <c r="U44"/>
      <c r="V44"/>
      <c r="W44" s="106"/>
      <c r="X44"/>
    </row>
    <row r="45" spans="4:24" s="44" customFormat="1" outlineLevel="1" x14ac:dyDescent="0.25">
      <c r="D45" s="175"/>
      <c r="E45" s="37" t="s">
        <v>73</v>
      </c>
      <c r="F45" s="38" t="s">
        <v>87</v>
      </c>
      <c r="G45" s="99"/>
      <c r="H45" s="99"/>
      <c r="I45" s="99"/>
      <c r="J45" s="99"/>
      <c r="K45" s="99"/>
      <c r="L45" s="99"/>
      <c r="M45" s="99"/>
      <c r="N45" s="99"/>
      <c r="O45" s="99"/>
      <c r="P45" s="99"/>
      <c r="Q45" s="52"/>
      <c r="R45" s="52"/>
      <c r="S45" s="52"/>
      <c r="T45" s="52"/>
      <c r="U45"/>
      <c r="V45"/>
      <c r="W45" s="106"/>
      <c r="X45"/>
    </row>
    <row r="46" spans="4:24" s="44" customFormat="1" outlineLevel="1" x14ac:dyDescent="0.25">
      <c r="D46" s="175"/>
      <c r="E46" s="37" t="s">
        <v>74</v>
      </c>
      <c r="F46" s="38" t="s">
        <v>87</v>
      </c>
      <c r="G46" s="99"/>
      <c r="H46" s="99"/>
      <c r="I46" s="99"/>
      <c r="J46" s="99"/>
      <c r="K46" s="99"/>
      <c r="L46" s="99"/>
      <c r="M46" s="99"/>
      <c r="N46" s="99"/>
      <c r="O46" s="99"/>
      <c r="P46" s="99"/>
      <c r="Q46" s="52"/>
      <c r="R46" s="52"/>
      <c r="S46" s="52"/>
      <c r="T46" s="52"/>
      <c r="U46"/>
      <c r="V46"/>
      <c r="W46" s="106"/>
      <c r="X46"/>
    </row>
    <row r="47" spans="4:24" s="44" customFormat="1" outlineLevel="1" x14ac:dyDescent="0.25">
      <c r="D47" s="176"/>
      <c r="E47" s="40" t="s">
        <v>75</v>
      </c>
      <c r="F47" s="41" t="s">
        <v>87</v>
      </c>
      <c r="G47" s="99"/>
      <c r="H47" s="99"/>
      <c r="I47" s="99"/>
      <c r="J47" s="99"/>
      <c r="K47" s="99"/>
      <c r="L47" s="99"/>
      <c r="M47" s="99"/>
      <c r="N47" s="99"/>
      <c r="O47" s="99"/>
      <c r="P47" s="99"/>
      <c r="Q47" s="55"/>
      <c r="R47" s="55"/>
      <c r="S47" s="55"/>
      <c r="T47" s="55"/>
      <c r="U47"/>
      <c r="V47"/>
      <c r="W47" s="106"/>
      <c r="X47"/>
    </row>
    <row r="48" spans="4:24" s="44" customFormat="1" outlineLevel="1" x14ac:dyDescent="0.25">
      <c r="D48" s="174" t="s">
        <v>88</v>
      </c>
      <c r="E48" s="34" t="s">
        <v>71</v>
      </c>
      <c r="F48" s="35" t="s">
        <v>89</v>
      </c>
      <c r="G48" s="99"/>
      <c r="H48" s="99"/>
      <c r="I48" s="99"/>
      <c r="J48" s="99"/>
      <c r="K48" s="99"/>
      <c r="L48" s="99"/>
      <c r="M48" s="99"/>
      <c r="N48" s="99"/>
      <c r="O48" s="99"/>
      <c r="P48" s="99"/>
      <c r="Q48" s="52"/>
      <c r="R48" s="52"/>
      <c r="S48" s="52"/>
      <c r="T48" s="52"/>
      <c r="U48"/>
      <c r="V48"/>
      <c r="W48" s="106"/>
      <c r="X48"/>
    </row>
    <row r="49" spans="4:24" s="44" customFormat="1" outlineLevel="1" x14ac:dyDescent="0.25">
      <c r="D49" s="175"/>
      <c r="E49" s="37" t="s">
        <v>73</v>
      </c>
      <c r="F49" s="38" t="s">
        <v>89</v>
      </c>
      <c r="G49" s="99"/>
      <c r="H49" s="99"/>
      <c r="I49" s="99"/>
      <c r="J49" s="99"/>
      <c r="K49" s="99"/>
      <c r="L49" s="99"/>
      <c r="M49" s="99"/>
      <c r="N49" s="99"/>
      <c r="O49" s="99"/>
      <c r="P49" s="99"/>
      <c r="Q49" s="59"/>
      <c r="R49" s="59"/>
      <c r="S49" s="59"/>
      <c r="T49" s="59"/>
      <c r="U49"/>
      <c r="V49"/>
      <c r="W49" s="106"/>
      <c r="X49"/>
    </row>
    <row r="50" spans="4:24" s="44" customFormat="1" outlineLevel="1" x14ac:dyDescent="0.25">
      <c r="D50" s="175"/>
      <c r="E50" s="37" t="s">
        <v>74</v>
      </c>
      <c r="F50" s="38" t="s">
        <v>89</v>
      </c>
      <c r="G50" s="99"/>
      <c r="H50" s="99"/>
      <c r="I50" s="99"/>
      <c r="J50" s="99"/>
      <c r="K50" s="99"/>
      <c r="L50" s="99"/>
      <c r="M50" s="99"/>
      <c r="N50" s="99"/>
      <c r="O50" s="99"/>
      <c r="P50" s="99"/>
      <c r="Q50" s="59"/>
      <c r="R50" s="59"/>
      <c r="S50" s="59"/>
      <c r="T50" s="59"/>
      <c r="U50"/>
      <c r="V50"/>
      <c r="W50" s="106"/>
      <c r="X50"/>
    </row>
    <row r="51" spans="4:24" s="44" customFormat="1" outlineLevel="1" x14ac:dyDescent="0.25">
      <c r="D51" s="176"/>
      <c r="E51" s="40" t="s">
        <v>75</v>
      </c>
      <c r="F51" s="41" t="s">
        <v>89</v>
      </c>
      <c r="G51" s="99"/>
      <c r="H51" s="99"/>
      <c r="I51" s="99"/>
      <c r="J51" s="99"/>
      <c r="K51" s="99"/>
      <c r="L51" s="99"/>
      <c r="M51" s="99"/>
      <c r="N51" s="99"/>
      <c r="O51" s="99"/>
      <c r="P51" s="99"/>
      <c r="Q51" s="55"/>
      <c r="R51" s="55"/>
      <c r="S51" s="55"/>
      <c r="T51" s="55"/>
      <c r="U51"/>
      <c r="V51"/>
      <c r="W51" s="106"/>
      <c r="X51"/>
    </row>
    <row r="52" spans="4:24" s="44" customFormat="1" outlineLevel="1" x14ac:dyDescent="0.25">
      <c r="D52" s="174" t="s">
        <v>90</v>
      </c>
      <c r="E52" s="34" t="s">
        <v>71</v>
      </c>
      <c r="F52" s="35" t="s">
        <v>37</v>
      </c>
      <c r="G52" s="99"/>
      <c r="H52" s="99"/>
      <c r="I52" s="99"/>
      <c r="J52" s="99"/>
      <c r="K52" s="99"/>
      <c r="L52" s="99"/>
      <c r="M52" s="99"/>
      <c r="N52" s="99"/>
      <c r="O52" s="99"/>
      <c r="P52" s="99"/>
      <c r="Q52" s="59"/>
      <c r="R52" s="59"/>
      <c r="S52" s="59"/>
      <c r="T52" s="59"/>
      <c r="U52"/>
      <c r="V52"/>
      <c r="W52" s="106"/>
      <c r="X52"/>
    </row>
    <row r="53" spans="4:24" s="44" customFormat="1" outlineLevel="1" x14ac:dyDescent="0.25">
      <c r="D53" s="175"/>
      <c r="E53" s="37" t="s">
        <v>73</v>
      </c>
      <c r="F53" s="38" t="s">
        <v>37</v>
      </c>
      <c r="G53" s="99"/>
      <c r="H53" s="99"/>
      <c r="I53" s="99"/>
      <c r="J53" s="99"/>
      <c r="K53" s="99"/>
      <c r="L53" s="99"/>
      <c r="M53" s="99"/>
      <c r="N53" s="99"/>
      <c r="O53" s="99"/>
      <c r="P53" s="99"/>
      <c r="Q53" s="55"/>
      <c r="R53" s="55"/>
      <c r="S53" s="55"/>
      <c r="T53" s="55"/>
      <c r="U53"/>
      <c r="V53"/>
      <c r="W53" s="106"/>
      <c r="X53"/>
    </row>
    <row r="54" spans="4:24" s="44" customFormat="1" outlineLevel="1" x14ac:dyDescent="0.25">
      <c r="D54" s="175"/>
      <c r="E54" s="37" t="s">
        <v>74</v>
      </c>
      <c r="F54" s="38" t="s">
        <v>37</v>
      </c>
      <c r="G54" s="99"/>
      <c r="H54" s="99"/>
      <c r="I54" s="99"/>
      <c r="J54" s="99"/>
      <c r="K54" s="99"/>
      <c r="L54" s="99"/>
      <c r="M54" s="99"/>
      <c r="N54" s="99"/>
      <c r="O54" s="99"/>
      <c r="P54" s="99"/>
      <c r="Q54" s="59"/>
      <c r="R54" s="59"/>
      <c r="S54" s="59"/>
      <c r="T54" s="59"/>
      <c r="U54"/>
      <c r="V54"/>
      <c r="W54" s="106"/>
      <c r="X54"/>
    </row>
    <row r="55" spans="4:24" s="44" customFormat="1" outlineLevel="1" x14ac:dyDescent="0.25">
      <c r="D55" s="176"/>
      <c r="E55" s="40" t="s">
        <v>75</v>
      </c>
      <c r="F55" s="41" t="s">
        <v>37</v>
      </c>
      <c r="G55" s="99"/>
      <c r="H55" s="99"/>
      <c r="I55" s="99"/>
      <c r="J55" s="99"/>
      <c r="K55" s="99"/>
      <c r="L55" s="99"/>
      <c r="M55" s="99"/>
      <c r="N55" s="99"/>
      <c r="O55" s="99"/>
      <c r="P55" s="99"/>
      <c r="Q55" s="55"/>
      <c r="R55" s="55"/>
      <c r="S55" s="55"/>
      <c r="T55" s="55"/>
      <c r="U55"/>
      <c r="V55"/>
      <c r="W55" s="106"/>
      <c r="X55"/>
    </row>
    <row r="56" spans="4:24" s="44" customFormat="1" outlineLevel="1" x14ac:dyDescent="0.25">
      <c r="D56" s="177" t="s">
        <v>91</v>
      </c>
      <c r="E56" s="34" t="s">
        <v>71</v>
      </c>
      <c r="F56" s="35" t="s">
        <v>37</v>
      </c>
      <c r="G56" s="99"/>
      <c r="H56" s="99"/>
      <c r="I56" s="99"/>
      <c r="J56" s="99"/>
      <c r="K56" s="99"/>
      <c r="L56" s="99"/>
      <c r="M56" s="99"/>
      <c r="N56" s="99"/>
      <c r="O56" s="99"/>
      <c r="P56" s="99"/>
      <c r="Q56" s="59"/>
      <c r="R56" s="59"/>
      <c r="S56" s="59"/>
      <c r="T56" s="59"/>
      <c r="U56"/>
      <c r="V56"/>
      <c r="W56" s="106"/>
      <c r="X56"/>
    </row>
    <row r="57" spans="4:24" s="44" customFormat="1" outlineLevel="1" x14ac:dyDescent="0.25">
      <c r="D57" s="178"/>
      <c r="E57" s="37" t="s">
        <v>73</v>
      </c>
      <c r="F57" s="38" t="s">
        <v>37</v>
      </c>
      <c r="G57" s="99"/>
      <c r="H57" s="99"/>
      <c r="I57" s="99"/>
      <c r="J57" s="99"/>
      <c r="K57" s="99"/>
      <c r="L57" s="99"/>
      <c r="M57" s="99"/>
      <c r="N57" s="99"/>
      <c r="O57" s="99"/>
      <c r="P57" s="99"/>
      <c r="Q57" s="55"/>
      <c r="R57" s="55"/>
      <c r="S57" s="55"/>
      <c r="T57" s="55"/>
      <c r="U57"/>
      <c r="V57"/>
      <c r="W57" s="106"/>
      <c r="X57"/>
    </row>
    <row r="58" spans="4:24" s="44" customFormat="1" outlineLevel="1" x14ac:dyDescent="0.25">
      <c r="D58" s="178"/>
      <c r="E58" s="37" t="s">
        <v>74</v>
      </c>
      <c r="F58" s="38" t="s">
        <v>37</v>
      </c>
      <c r="G58" s="99"/>
      <c r="H58" s="99"/>
      <c r="I58" s="99"/>
      <c r="J58" s="99"/>
      <c r="K58" s="99"/>
      <c r="L58" s="99"/>
      <c r="M58" s="99"/>
      <c r="N58" s="99"/>
      <c r="O58" s="99"/>
      <c r="P58" s="99"/>
      <c r="Q58" s="59"/>
      <c r="R58" s="59"/>
      <c r="S58" s="59"/>
      <c r="T58" s="59"/>
      <c r="U58"/>
      <c r="V58"/>
      <c r="W58" s="106"/>
      <c r="X58"/>
    </row>
    <row r="59" spans="4:24" s="44" customFormat="1" outlineLevel="1" x14ac:dyDescent="0.25">
      <c r="D59" s="179"/>
      <c r="E59" s="40" t="s">
        <v>75</v>
      </c>
      <c r="F59" s="41" t="s">
        <v>37</v>
      </c>
      <c r="G59" s="99"/>
      <c r="H59" s="99"/>
      <c r="I59" s="99"/>
      <c r="J59" s="99"/>
      <c r="K59" s="99"/>
      <c r="L59" s="99"/>
      <c r="M59" s="99"/>
      <c r="N59" s="99"/>
      <c r="O59" s="99"/>
      <c r="P59" s="99"/>
      <c r="Q59" s="55"/>
      <c r="R59" s="55"/>
      <c r="S59" s="55"/>
      <c r="T59" s="55"/>
      <c r="U59"/>
      <c r="V59"/>
      <c r="W59" s="106"/>
      <c r="X59"/>
    </row>
    <row r="60" spans="4:24" s="44" customFormat="1" ht="45.75" outlineLevel="1" thickBot="1" x14ac:dyDescent="0.3">
      <c r="D60" s="127" t="s">
        <v>92</v>
      </c>
      <c r="E60" s="128"/>
      <c r="F60" s="129" t="s">
        <v>37</v>
      </c>
      <c r="G60" s="99"/>
      <c r="H60" s="99"/>
      <c r="I60" s="99"/>
      <c r="J60" s="99"/>
      <c r="K60" s="99"/>
      <c r="L60" s="99"/>
      <c r="M60" s="99"/>
      <c r="N60" s="99"/>
      <c r="O60" s="99"/>
      <c r="P60" s="99"/>
      <c r="Q60" s="126"/>
      <c r="R60" s="126"/>
      <c r="S60" s="126"/>
      <c r="T60" s="126"/>
      <c r="U60"/>
      <c r="V60"/>
      <c r="W60" s="106"/>
      <c r="X60"/>
    </row>
    <row r="61" spans="4:24" s="44" customFormat="1" ht="15.75" thickBot="1" x14ac:dyDescent="0.3">
      <c r="E61" s="68" t="s">
        <v>93</v>
      </c>
      <c r="F61" s="45"/>
      <c r="G61" s="69">
        <f t="shared" ref="G61" si="4">+((G56-G52)*G48+(G57-G53)*G49+(G58-G54)*G50+(G59-G55)*G51)/100</f>
        <v>0</v>
      </c>
      <c r="H61" s="69">
        <f>+((H56-H52)*H48+(H57-H53)*H49+(H58-H54)*H50+(H59-H55)*H51)/100</f>
        <v>0</v>
      </c>
      <c r="I61" s="69">
        <f t="shared" ref="I61:O61" si="5">+((I56-I52)*I48+(I57-I53)*I49+(I58-I54)*I50+(I59-I55)*I51)/100</f>
        <v>0</v>
      </c>
      <c r="J61" s="69">
        <f t="shared" si="5"/>
        <v>0</v>
      </c>
      <c r="K61" s="69">
        <f t="shared" si="5"/>
        <v>0</v>
      </c>
      <c r="L61" s="69">
        <f t="shared" si="5"/>
        <v>0</v>
      </c>
      <c r="M61" s="69">
        <f t="shared" si="5"/>
        <v>0</v>
      </c>
      <c r="N61" s="69">
        <f t="shared" si="5"/>
        <v>0</v>
      </c>
      <c r="O61" s="69">
        <f t="shared" si="5"/>
        <v>0</v>
      </c>
      <c r="P61" s="69">
        <f>+((P56-P52)*P48+(P57-P53)*P49+(P58-P54)*P50+(P59-P55)*P51)/100</f>
        <v>0</v>
      </c>
      <c r="Q61" s="69">
        <f>+((Q$16-Q$10)*Q48+(Q$17-Q$11)*Q49+(Q$18-Q$12)*Q50+(Q$19-Q$13)*Q51)/100</f>
        <v>0</v>
      </c>
      <c r="R61" s="69">
        <f t="shared" ref="R61:T61" si="6">+((R$16-R$10)*R48+(R$17-R$11)*R49+(R$18-R$12)*R50+(R$19-R$13)*R51)/100</f>
        <v>0</v>
      </c>
      <c r="S61" s="69">
        <f t="shared" si="6"/>
        <v>0</v>
      </c>
      <c r="T61" s="69">
        <f t="shared" si="6"/>
        <v>0</v>
      </c>
      <c r="U61"/>
      <c r="V61"/>
      <c r="W61" s="106"/>
      <c r="X61"/>
    </row>
    <row r="62" spans="4:24" s="44" customFormat="1" x14ac:dyDescent="0.25">
      <c r="E62" s="68"/>
      <c r="F62" s="68"/>
      <c r="G62" s="45"/>
      <c r="H62" s="45"/>
      <c r="I62" s="45"/>
      <c r="J62" s="45"/>
      <c r="K62" s="45"/>
      <c r="L62" s="45"/>
      <c r="M62" s="45"/>
      <c r="N62" s="45"/>
      <c r="O62" s="45"/>
      <c r="P62" s="45"/>
      <c r="Q62" s="45"/>
      <c r="R62" s="45"/>
      <c r="S62" s="45"/>
      <c r="T62" s="45"/>
      <c r="U62"/>
      <c r="V62"/>
      <c r="W62" s="106"/>
      <c r="X62"/>
    </row>
    <row r="63" spans="4:24" s="44" customFormat="1" x14ac:dyDescent="0.25">
      <c r="D63" s="48" t="s">
        <v>95</v>
      </c>
      <c r="E63" s="49"/>
      <c r="G63" s="50"/>
      <c r="H63" s="50"/>
      <c r="I63" s="50"/>
      <c r="J63" s="50"/>
      <c r="K63" s="50"/>
      <c r="L63" s="50"/>
      <c r="M63" s="50"/>
      <c r="N63" s="50"/>
      <c r="O63" s="50"/>
      <c r="P63" s="50"/>
      <c r="Q63" s="50"/>
      <c r="R63" s="50"/>
      <c r="S63" s="50"/>
      <c r="T63" s="50"/>
      <c r="U63"/>
      <c r="V63"/>
      <c r="W63" s="106"/>
      <c r="X63"/>
    </row>
    <row r="64" spans="4:24" s="44" customFormat="1" outlineLevel="1" x14ac:dyDescent="0.25">
      <c r="D64" s="174" t="s">
        <v>86</v>
      </c>
      <c r="E64" s="34" t="s">
        <v>71</v>
      </c>
      <c r="F64" s="35" t="s">
        <v>87</v>
      </c>
      <c r="G64" s="99"/>
      <c r="H64" s="99"/>
      <c r="I64" s="99"/>
      <c r="J64" s="99"/>
      <c r="K64" s="99"/>
      <c r="L64" s="99"/>
      <c r="M64" s="99"/>
      <c r="N64" s="99"/>
      <c r="O64" s="99"/>
      <c r="P64" s="99"/>
      <c r="Q64" s="58"/>
      <c r="R64" s="58"/>
      <c r="S64" s="58"/>
      <c r="T64" s="58"/>
      <c r="U64"/>
      <c r="V64"/>
      <c r="W64" s="106"/>
      <c r="X64"/>
    </row>
    <row r="65" spans="4:24" s="44" customFormat="1" outlineLevel="1" x14ac:dyDescent="0.25">
      <c r="D65" s="175"/>
      <c r="E65" s="37" t="s">
        <v>73</v>
      </c>
      <c r="F65" s="38" t="s">
        <v>87</v>
      </c>
      <c r="G65" s="99"/>
      <c r="H65" s="99"/>
      <c r="I65" s="99"/>
      <c r="J65" s="99"/>
      <c r="K65" s="99"/>
      <c r="L65" s="99"/>
      <c r="M65" s="99"/>
      <c r="N65" s="99"/>
      <c r="O65" s="99"/>
      <c r="P65" s="99"/>
      <c r="Q65" s="58"/>
      <c r="R65" s="58"/>
      <c r="S65" s="58"/>
      <c r="T65" s="58"/>
      <c r="U65"/>
      <c r="V65"/>
      <c r="W65" s="106"/>
      <c r="X65"/>
    </row>
    <row r="66" spans="4:24" s="44" customFormat="1" outlineLevel="1" x14ac:dyDescent="0.25">
      <c r="D66" s="175"/>
      <c r="E66" s="37" t="s">
        <v>74</v>
      </c>
      <c r="F66" s="38" t="s">
        <v>87</v>
      </c>
      <c r="G66" s="99"/>
      <c r="H66" s="99"/>
      <c r="I66" s="99"/>
      <c r="J66" s="99"/>
      <c r="K66" s="99"/>
      <c r="L66" s="99"/>
      <c r="M66" s="99"/>
      <c r="N66" s="99"/>
      <c r="O66" s="99"/>
      <c r="P66" s="99"/>
      <c r="Q66" s="58"/>
      <c r="R66" s="58"/>
      <c r="S66" s="58"/>
      <c r="T66" s="58"/>
      <c r="U66"/>
      <c r="V66"/>
      <c r="W66" s="106"/>
      <c r="X66"/>
    </row>
    <row r="67" spans="4:24" s="44" customFormat="1" outlineLevel="1" x14ac:dyDescent="0.25">
      <c r="D67" s="176"/>
      <c r="E67" s="40" t="s">
        <v>75</v>
      </c>
      <c r="F67" s="41" t="s">
        <v>87</v>
      </c>
      <c r="G67" s="99"/>
      <c r="H67" s="99"/>
      <c r="I67" s="99"/>
      <c r="J67" s="99"/>
      <c r="K67" s="99"/>
      <c r="L67" s="99"/>
      <c r="M67" s="99"/>
      <c r="N67" s="99"/>
      <c r="O67" s="99"/>
      <c r="P67" s="99"/>
      <c r="Q67" s="54"/>
      <c r="R67" s="54"/>
      <c r="S67" s="54"/>
      <c r="T67" s="54"/>
      <c r="U67"/>
      <c r="V67"/>
      <c r="W67" s="106"/>
      <c r="X67"/>
    </row>
    <row r="68" spans="4:24" s="44" customFormat="1" outlineLevel="1" x14ac:dyDescent="0.25">
      <c r="D68" s="174" t="s">
        <v>88</v>
      </c>
      <c r="E68" s="34" t="s">
        <v>71</v>
      </c>
      <c r="F68" s="35" t="s">
        <v>89</v>
      </c>
      <c r="G68" s="99"/>
      <c r="H68" s="99"/>
      <c r="I68" s="99"/>
      <c r="J68" s="99"/>
      <c r="K68" s="99"/>
      <c r="L68" s="99"/>
      <c r="M68" s="99"/>
      <c r="N68" s="99"/>
      <c r="O68" s="99"/>
      <c r="P68" s="99"/>
      <c r="Q68" s="70"/>
      <c r="R68" s="70"/>
      <c r="S68" s="70"/>
      <c r="T68" s="70"/>
      <c r="U68"/>
      <c r="V68"/>
      <c r="W68" s="106"/>
      <c r="X68"/>
    </row>
    <row r="69" spans="4:24" s="44" customFormat="1" outlineLevel="1" x14ac:dyDescent="0.25">
      <c r="D69" s="175"/>
      <c r="E69" s="37" t="s">
        <v>73</v>
      </c>
      <c r="F69" s="38" t="s">
        <v>89</v>
      </c>
      <c r="G69" s="99"/>
      <c r="H69" s="99"/>
      <c r="I69" s="99"/>
      <c r="J69" s="99"/>
      <c r="K69" s="99"/>
      <c r="L69" s="99"/>
      <c r="M69" s="99"/>
      <c r="N69" s="99"/>
      <c r="O69" s="99"/>
      <c r="P69" s="99"/>
      <c r="Q69" s="58"/>
      <c r="R69" s="58"/>
      <c r="S69" s="58"/>
      <c r="T69" s="58"/>
      <c r="U69"/>
      <c r="V69"/>
      <c r="W69" s="106"/>
      <c r="X69"/>
    </row>
    <row r="70" spans="4:24" s="44" customFormat="1" outlineLevel="1" x14ac:dyDescent="0.25">
      <c r="D70" s="175"/>
      <c r="E70" s="37" t="s">
        <v>74</v>
      </c>
      <c r="F70" s="38" t="s">
        <v>89</v>
      </c>
      <c r="G70" s="99"/>
      <c r="H70" s="99"/>
      <c r="I70" s="99"/>
      <c r="J70" s="99"/>
      <c r="K70" s="99"/>
      <c r="L70" s="99"/>
      <c r="M70" s="99"/>
      <c r="N70" s="99"/>
      <c r="O70" s="99"/>
      <c r="P70" s="99"/>
      <c r="Q70" s="58"/>
      <c r="R70" s="58"/>
      <c r="S70" s="58"/>
      <c r="T70" s="58"/>
      <c r="U70"/>
      <c r="V70"/>
      <c r="W70" s="106"/>
      <c r="X70"/>
    </row>
    <row r="71" spans="4:24" s="44" customFormat="1" outlineLevel="1" x14ac:dyDescent="0.25">
      <c r="D71" s="176"/>
      <c r="E71" s="40" t="s">
        <v>75</v>
      </c>
      <c r="F71" s="41" t="s">
        <v>89</v>
      </c>
      <c r="G71" s="99"/>
      <c r="H71" s="99"/>
      <c r="I71" s="99"/>
      <c r="J71" s="99"/>
      <c r="K71" s="99"/>
      <c r="L71" s="99"/>
      <c r="M71" s="99"/>
      <c r="N71" s="99"/>
      <c r="O71" s="99"/>
      <c r="P71" s="99"/>
      <c r="Q71" s="61"/>
      <c r="R71" s="61"/>
      <c r="S71" s="61"/>
      <c r="T71" s="61"/>
      <c r="U71"/>
      <c r="V71"/>
      <c r="W71" s="106"/>
      <c r="X71"/>
    </row>
    <row r="72" spans="4:24" s="44" customFormat="1" outlineLevel="1" x14ac:dyDescent="0.25">
      <c r="D72" s="174" t="s">
        <v>90</v>
      </c>
      <c r="E72" s="34" t="s">
        <v>71</v>
      </c>
      <c r="F72" s="35" t="s">
        <v>37</v>
      </c>
      <c r="G72" s="99"/>
      <c r="H72" s="99"/>
      <c r="I72" s="99"/>
      <c r="J72" s="99"/>
      <c r="K72" s="99"/>
      <c r="L72" s="99"/>
      <c r="M72" s="99"/>
      <c r="N72" s="99"/>
      <c r="O72" s="99"/>
      <c r="P72" s="99"/>
      <c r="Q72" s="73"/>
      <c r="R72" s="73"/>
      <c r="S72" s="73"/>
      <c r="T72" s="73"/>
      <c r="U72"/>
      <c r="V72"/>
      <c r="W72" s="106"/>
      <c r="X72"/>
    </row>
    <row r="73" spans="4:24" s="44" customFormat="1" outlineLevel="1" x14ac:dyDescent="0.25">
      <c r="D73" s="175"/>
      <c r="E73" s="37" t="s">
        <v>73</v>
      </c>
      <c r="F73" s="38" t="s">
        <v>37</v>
      </c>
      <c r="G73" s="99"/>
      <c r="H73" s="99"/>
      <c r="I73" s="99"/>
      <c r="J73" s="99"/>
      <c r="K73" s="99"/>
      <c r="L73" s="99"/>
      <c r="M73" s="99"/>
      <c r="N73" s="99"/>
      <c r="O73" s="99"/>
      <c r="P73" s="99"/>
      <c r="Q73" s="58"/>
      <c r="R73" s="58"/>
      <c r="S73" s="58"/>
      <c r="T73" s="58"/>
      <c r="U73"/>
      <c r="V73"/>
      <c r="W73" s="106"/>
      <c r="X73"/>
    </row>
    <row r="74" spans="4:24" s="44" customFormat="1" outlineLevel="1" x14ac:dyDescent="0.25">
      <c r="D74" s="175"/>
      <c r="E74" s="37" t="s">
        <v>74</v>
      </c>
      <c r="F74" s="38" t="s">
        <v>37</v>
      </c>
      <c r="G74" s="99"/>
      <c r="H74" s="99"/>
      <c r="I74" s="99"/>
      <c r="J74" s="99"/>
      <c r="K74" s="99"/>
      <c r="L74" s="99"/>
      <c r="M74" s="99"/>
      <c r="N74" s="99"/>
      <c r="O74" s="99"/>
      <c r="P74" s="99"/>
      <c r="Q74" s="58"/>
      <c r="R74" s="58"/>
      <c r="S74" s="58"/>
      <c r="T74" s="58"/>
      <c r="U74"/>
      <c r="V74"/>
      <c r="W74" s="106"/>
      <c r="X74"/>
    </row>
    <row r="75" spans="4:24" s="44" customFormat="1" outlineLevel="1" x14ac:dyDescent="0.25">
      <c r="D75" s="176"/>
      <c r="E75" s="40" t="s">
        <v>75</v>
      </c>
      <c r="F75" s="41" t="s">
        <v>37</v>
      </c>
      <c r="G75" s="99"/>
      <c r="H75" s="99"/>
      <c r="I75" s="99"/>
      <c r="J75" s="99"/>
      <c r="K75" s="99"/>
      <c r="L75" s="99"/>
      <c r="M75" s="99"/>
      <c r="N75" s="99"/>
      <c r="O75" s="99"/>
      <c r="P75" s="99"/>
      <c r="Q75" s="61"/>
      <c r="R75" s="61"/>
      <c r="S75" s="61"/>
      <c r="T75" s="61"/>
      <c r="U75"/>
      <c r="V75"/>
      <c r="W75" s="106"/>
      <c r="X75"/>
    </row>
    <row r="76" spans="4:24" s="44" customFormat="1" outlineLevel="1" x14ac:dyDescent="0.25">
      <c r="D76" s="177" t="s">
        <v>91</v>
      </c>
      <c r="E76" s="34" t="s">
        <v>71</v>
      </c>
      <c r="F76" s="35" t="s">
        <v>37</v>
      </c>
      <c r="G76" s="99"/>
      <c r="H76" s="99"/>
      <c r="I76" s="99"/>
      <c r="J76" s="99"/>
      <c r="K76" s="99"/>
      <c r="L76" s="99"/>
      <c r="M76" s="99"/>
      <c r="N76" s="99"/>
      <c r="O76" s="99"/>
      <c r="P76" s="99"/>
      <c r="Q76" s="76"/>
      <c r="R76" s="76"/>
      <c r="S76" s="76"/>
      <c r="T76" s="76"/>
      <c r="U76"/>
      <c r="V76"/>
      <c r="W76" s="106"/>
      <c r="X76"/>
    </row>
    <row r="77" spans="4:24" s="44" customFormat="1" outlineLevel="1" x14ac:dyDescent="0.25">
      <c r="D77" s="178"/>
      <c r="E77" s="37" t="s">
        <v>73</v>
      </c>
      <c r="F77" s="38" t="s">
        <v>37</v>
      </c>
      <c r="G77" s="99"/>
      <c r="H77" s="99"/>
      <c r="I77" s="99"/>
      <c r="J77" s="99"/>
      <c r="K77" s="99"/>
      <c r="L77" s="99"/>
      <c r="M77" s="99"/>
      <c r="N77" s="99"/>
      <c r="O77" s="99"/>
      <c r="P77" s="99"/>
      <c r="Q77" s="58"/>
      <c r="R77" s="58"/>
      <c r="S77" s="58"/>
      <c r="T77" s="58"/>
      <c r="U77"/>
      <c r="V77"/>
      <c r="W77" s="106"/>
      <c r="X77"/>
    </row>
    <row r="78" spans="4:24" s="44" customFormat="1" outlineLevel="1" x14ac:dyDescent="0.25">
      <c r="D78" s="178"/>
      <c r="E78" s="37" t="s">
        <v>74</v>
      </c>
      <c r="F78" s="38" t="s">
        <v>37</v>
      </c>
      <c r="G78" s="99"/>
      <c r="H78" s="99"/>
      <c r="I78" s="99"/>
      <c r="J78" s="99"/>
      <c r="K78" s="99"/>
      <c r="L78" s="99"/>
      <c r="M78" s="99"/>
      <c r="N78" s="99"/>
      <c r="O78" s="99"/>
      <c r="P78" s="99"/>
      <c r="Q78" s="58"/>
      <c r="R78" s="58"/>
      <c r="S78" s="58"/>
      <c r="T78" s="58"/>
      <c r="U78"/>
      <c r="V78"/>
      <c r="W78" s="106"/>
      <c r="X78"/>
    </row>
    <row r="79" spans="4:24" s="44" customFormat="1" outlineLevel="1" x14ac:dyDescent="0.25">
      <c r="D79" s="179"/>
      <c r="E79" s="40" t="s">
        <v>75</v>
      </c>
      <c r="F79" s="41" t="s">
        <v>37</v>
      </c>
      <c r="G79" s="99"/>
      <c r="H79" s="99"/>
      <c r="I79" s="99"/>
      <c r="J79" s="99"/>
      <c r="K79" s="99"/>
      <c r="L79" s="99"/>
      <c r="M79" s="99"/>
      <c r="N79" s="99"/>
      <c r="O79" s="99"/>
      <c r="P79" s="99"/>
      <c r="Q79" s="58"/>
      <c r="R79" s="58"/>
      <c r="S79" s="58"/>
      <c r="T79" s="58"/>
      <c r="U79"/>
      <c r="V79"/>
      <c r="W79" s="106"/>
      <c r="X79"/>
    </row>
    <row r="80" spans="4:24" s="44" customFormat="1" ht="45.75" outlineLevel="1" thickBot="1" x14ac:dyDescent="0.3">
      <c r="D80" s="127" t="s">
        <v>92</v>
      </c>
      <c r="E80" s="128"/>
      <c r="F80" s="129" t="s">
        <v>37</v>
      </c>
      <c r="G80" s="99"/>
      <c r="H80" s="99"/>
      <c r="I80" s="99"/>
      <c r="J80" s="99"/>
      <c r="K80" s="99"/>
      <c r="L80" s="99"/>
      <c r="M80" s="99"/>
      <c r="N80" s="99"/>
      <c r="O80" s="99"/>
      <c r="P80" s="99"/>
      <c r="Q80" s="126"/>
      <c r="R80" s="126"/>
      <c r="S80" s="126"/>
      <c r="T80" s="126"/>
      <c r="U80"/>
      <c r="V80"/>
      <c r="W80" s="106"/>
      <c r="X80"/>
    </row>
    <row r="81" spans="4:24" s="44" customFormat="1" ht="15.75" thickBot="1" x14ac:dyDescent="0.3">
      <c r="E81" s="68" t="s">
        <v>93</v>
      </c>
      <c r="F81" s="45"/>
      <c r="G81" s="69">
        <f t="shared" ref="G81" si="7">+((G76-G72)*G68+(G77-G73)*G69+(G78-G74)*G70+(G79-G75)*G71)/100</f>
        <v>0</v>
      </c>
      <c r="H81" s="69">
        <f>+((H76-H72)*H68+(H77-H73)*H69+(H78-H74)*H70+(H79-H75)*H71)/100</f>
        <v>0</v>
      </c>
      <c r="I81" s="69">
        <f t="shared" ref="I81:O81" si="8">+((I76-I72)*I68+(I77-I73)*I69+(I78-I74)*I70+(I79-I75)*I71)/100</f>
        <v>0</v>
      </c>
      <c r="J81" s="69">
        <f t="shared" si="8"/>
        <v>0</v>
      </c>
      <c r="K81" s="69">
        <f t="shared" si="8"/>
        <v>0</v>
      </c>
      <c r="L81" s="69">
        <f t="shared" si="8"/>
        <v>0</v>
      </c>
      <c r="M81" s="69">
        <f t="shared" si="8"/>
        <v>0</v>
      </c>
      <c r="N81" s="69">
        <f t="shared" si="8"/>
        <v>0</v>
      </c>
      <c r="O81" s="69">
        <f t="shared" si="8"/>
        <v>0</v>
      </c>
      <c r="P81" s="69">
        <f>+((P76-P72)*P68+(P77-P73)*P69+(P78-P74)*P70+(P79-P75)*P71)/100</f>
        <v>0</v>
      </c>
      <c r="Q81" s="69">
        <f>+((Q$16-Q$10)*Q68+(Q$17-Q$11)*Q69+(Q$18-Q$12)*Q70+(Q$19-Q$13)*Q71)/100</f>
        <v>0</v>
      </c>
      <c r="R81" s="69">
        <f t="shared" ref="R81:T81" si="9">+((R$16-R$10)*R68+(R$17-R$11)*R69+(R$18-R$12)*R70+(R$19-R$13)*R71)/100</f>
        <v>0</v>
      </c>
      <c r="S81" s="69">
        <f t="shared" si="9"/>
        <v>0</v>
      </c>
      <c r="T81" s="69">
        <f t="shared" si="9"/>
        <v>0</v>
      </c>
      <c r="U81"/>
      <c r="V81"/>
      <c r="W81" s="106"/>
      <c r="X81"/>
    </row>
    <row r="82" spans="4:24" s="44" customFormat="1" x14ac:dyDescent="0.25">
      <c r="E82" s="68"/>
      <c r="F82" s="68"/>
      <c r="G82" s="45"/>
      <c r="H82" s="45"/>
      <c r="I82" s="45"/>
      <c r="J82" s="45"/>
      <c r="K82" s="45"/>
      <c r="L82" s="45"/>
      <c r="M82" s="45"/>
      <c r="N82" s="45"/>
      <c r="O82" s="45"/>
      <c r="P82" s="45"/>
      <c r="Q82" s="45"/>
      <c r="R82" s="45"/>
      <c r="S82" s="45"/>
      <c r="T82" s="45"/>
      <c r="U82"/>
      <c r="V82"/>
      <c r="W82" s="106"/>
      <c r="X82"/>
    </row>
    <row r="83" spans="4:24" s="44" customFormat="1" x14ac:dyDescent="0.25">
      <c r="D83" s="48" t="s">
        <v>96</v>
      </c>
      <c r="E83" s="49"/>
      <c r="G83" s="50"/>
      <c r="H83" s="50"/>
      <c r="I83" s="50"/>
      <c r="J83" s="50"/>
      <c r="K83" s="50"/>
      <c r="L83" s="50"/>
      <c r="M83" s="50"/>
      <c r="N83" s="50"/>
      <c r="O83" s="50"/>
      <c r="P83" s="50"/>
      <c r="Q83" s="50"/>
      <c r="R83" s="50"/>
      <c r="S83" s="50"/>
      <c r="T83" s="50"/>
      <c r="U83"/>
      <c r="V83"/>
      <c r="W83" s="106"/>
      <c r="X83"/>
    </row>
    <row r="84" spans="4:24" s="44" customFormat="1" outlineLevel="1" x14ac:dyDescent="0.25">
      <c r="D84" s="174" t="s">
        <v>86</v>
      </c>
      <c r="E84" s="34" t="s">
        <v>71</v>
      </c>
      <c r="F84" s="35" t="s">
        <v>87</v>
      </c>
      <c r="G84" s="99"/>
      <c r="H84" s="99"/>
      <c r="I84" s="99"/>
      <c r="J84" s="99"/>
      <c r="K84" s="99"/>
      <c r="L84" s="99"/>
      <c r="M84" s="99"/>
      <c r="N84" s="99"/>
      <c r="O84" s="99"/>
      <c r="P84" s="99"/>
      <c r="Q84" s="58"/>
      <c r="R84" s="58"/>
      <c r="S84" s="58"/>
      <c r="T84" s="58"/>
      <c r="U84"/>
      <c r="V84"/>
      <c r="W84" s="106"/>
      <c r="X84"/>
    </row>
    <row r="85" spans="4:24" s="44" customFormat="1" outlineLevel="1" x14ac:dyDescent="0.25">
      <c r="D85" s="175"/>
      <c r="E85" s="37" t="s">
        <v>73</v>
      </c>
      <c r="F85" s="38" t="s">
        <v>87</v>
      </c>
      <c r="G85" s="99"/>
      <c r="H85" s="99"/>
      <c r="I85" s="99"/>
      <c r="J85" s="99"/>
      <c r="K85" s="99"/>
      <c r="L85" s="99"/>
      <c r="M85" s="99"/>
      <c r="N85" s="99"/>
      <c r="O85" s="99"/>
      <c r="P85" s="99"/>
      <c r="Q85" s="58"/>
      <c r="R85" s="58"/>
      <c r="S85" s="58"/>
      <c r="T85" s="58"/>
      <c r="U85"/>
      <c r="V85"/>
      <c r="W85" s="106"/>
      <c r="X85"/>
    </row>
    <row r="86" spans="4:24" s="44" customFormat="1" outlineLevel="1" x14ac:dyDescent="0.25">
      <c r="D86" s="175"/>
      <c r="E86" s="37" t="s">
        <v>74</v>
      </c>
      <c r="F86" s="38" t="s">
        <v>87</v>
      </c>
      <c r="G86" s="99"/>
      <c r="H86" s="99"/>
      <c r="I86" s="99"/>
      <c r="J86" s="99"/>
      <c r="K86" s="99"/>
      <c r="L86" s="99"/>
      <c r="M86" s="99"/>
      <c r="N86" s="99"/>
      <c r="O86" s="99"/>
      <c r="P86" s="99"/>
      <c r="Q86" s="58"/>
      <c r="R86" s="58"/>
      <c r="S86" s="58"/>
      <c r="T86" s="58"/>
      <c r="U86"/>
      <c r="V86"/>
      <c r="W86" s="106"/>
      <c r="X86"/>
    </row>
    <row r="87" spans="4:24" s="44" customFormat="1" outlineLevel="1" x14ac:dyDescent="0.25">
      <c r="D87" s="176"/>
      <c r="E87" s="40" t="s">
        <v>75</v>
      </c>
      <c r="F87" s="41" t="s">
        <v>87</v>
      </c>
      <c r="G87" s="99"/>
      <c r="H87" s="99"/>
      <c r="I87" s="99"/>
      <c r="J87" s="99"/>
      <c r="K87" s="99"/>
      <c r="L87" s="99"/>
      <c r="M87" s="99"/>
      <c r="N87" s="99"/>
      <c r="O87" s="99"/>
      <c r="P87" s="99"/>
      <c r="Q87" s="54"/>
      <c r="R87" s="54"/>
      <c r="S87" s="54"/>
      <c r="T87" s="54"/>
      <c r="U87"/>
      <c r="V87"/>
      <c r="W87" s="106"/>
      <c r="X87"/>
    </row>
    <row r="88" spans="4:24" s="44" customFormat="1" outlineLevel="1" x14ac:dyDescent="0.25">
      <c r="D88" s="174" t="s">
        <v>88</v>
      </c>
      <c r="E88" s="34" t="s">
        <v>71</v>
      </c>
      <c r="F88" s="35" t="s">
        <v>89</v>
      </c>
      <c r="G88" s="99"/>
      <c r="H88" s="99"/>
      <c r="I88" s="99"/>
      <c r="J88" s="99"/>
      <c r="K88" s="99"/>
      <c r="L88" s="99"/>
      <c r="M88" s="99"/>
      <c r="N88" s="99"/>
      <c r="O88" s="99"/>
      <c r="P88" s="99"/>
      <c r="Q88" s="70"/>
      <c r="R88" s="70"/>
      <c r="S88" s="70"/>
      <c r="T88" s="70"/>
      <c r="U88"/>
      <c r="V88"/>
      <c r="W88" s="106"/>
      <c r="X88"/>
    </row>
    <row r="89" spans="4:24" s="44" customFormat="1" outlineLevel="1" x14ac:dyDescent="0.25">
      <c r="D89" s="175"/>
      <c r="E89" s="37" t="s">
        <v>73</v>
      </c>
      <c r="F89" s="38" t="s">
        <v>89</v>
      </c>
      <c r="G89" s="99"/>
      <c r="H89" s="99"/>
      <c r="I89" s="99"/>
      <c r="J89" s="99"/>
      <c r="K89" s="99"/>
      <c r="L89" s="99"/>
      <c r="M89" s="99"/>
      <c r="N89" s="99"/>
      <c r="O89" s="99"/>
      <c r="P89" s="99"/>
      <c r="Q89" s="58"/>
      <c r="R89" s="58"/>
      <c r="S89" s="58"/>
      <c r="T89" s="58"/>
      <c r="U89"/>
      <c r="V89"/>
      <c r="W89" s="106"/>
      <c r="X89"/>
    </row>
    <row r="90" spans="4:24" s="44" customFormat="1" outlineLevel="1" x14ac:dyDescent="0.25">
      <c r="D90" s="175"/>
      <c r="E90" s="37" t="s">
        <v>74</v>
      </c>
      <c r="F90" s="38" t="s">
        <v>89</v>
      </c>
      <c r="G90" s="99"/>
      <c r="H90" s="99"/>
      <c r="I90" s="99"/>
      <c r="J90" s="99"/>
      <c r="K90" s="99"/>
      <c r="L90" s="99"/>
      <c r="M90" s="99"/>
      <c r="N90" s="99"/>
      <c r="O90" s="99"/>
      <c r="P90" s="99"/>
      <c r="Q90" s="58"/>
      <c r="R90" s="58"/>
      <c r="S90" s="58"/>
      <c r="T90" s="58"/>
      <c r="U90"/>
      <c r="V90"/>
      <c r="W90" s="106"/>
      <c r="X90"/>
    </row>
    <row r="91" spans="4:24" s="44" customFormat="1" outlineLevel="1" x14ac:dyDescent="0.25">
      <c r="D91" s="176"/>
      <c r="E91" s="40" t="s">
        <v>75</v>
      </c>
      <c r="F91" s="41" t="s">
        <v>89</v>
      </c>
      <c r="G91" s="99"/>
      <c r="H91" s="99"/>
      <c r="I91" s="99"/>
      <c r="J91" s="99"/>
      <c r="K91" s="99"/>
      <c r="L91" s="99"/>
      <c r="M91" s="99"/>
      <c r="N91" s="99"/>
      <c r="O91" s="99"/>
      <c r="P91" s="99"/>
      <c r="Q91" s="61"/>
      <c r="R91" s="61"/>
      <c r="S91" s="61"/>
      <c r="T91" s="61"/>
      <c r="U91"/>
      <c r="V91"/>
      <c r="W91" s="106"/>
      <c r="X91"/>
    </row>
    <row r="92" spans="4:24" s="44" customFormat="1" outlineLevel="1" x14ac:dyDescent="0.25">
      <c r="D92" s="174" t="s">
        <v>90</v>
      </c>
      <c r="E92" s="34" t="s">
        <v>71</v>
      </c>
      <c r="F92" s="35" t="s">
        <v>37</v>
      </c>
      <c r="G92" s="99"/>
      <c r="H92" s="99"/>
      <c r="I92" s="99"/>
      <c r="J92" s="99"/>
      <c r="K92" s="99"/>
      <c r="L92" s="99"/>
      <c r="M92" s="99"/>
      <c r="N92" s="99"/>
      <c r="O92" s="99"/>
      <c r="P92" s="99"/>
      <c r="Q92" s="73"/>
      <c r="R92" s="73"/>
      <c r="S92" s="73"/>
      <c r="T92" s="73"/>
      <c r="U92"/>
      <c r="V92"/>
      <c r="W92" s="106"/>
      <c r="X92"/>
    </row>
    <row r="93" spans="4:24" s="44" customFormat="1" outlineLevel="1" x14ac:dyDescent="0.25">
      <c r="D93" s="175"/>
      <c r="E93" s="37" t="s">
        <v>73</v>
      </c>
      <c r="F93" s="38" t="s">
        <v>37</v>
      </c>
      <c r="G93" s="99"/>
      <c r="H93" s="99"/>
      <c r="I93" s="99"/>
      <c r="J93" s="99"/>
      <c r="K93" s="99"/>
      <c r="L93" s="99"/>
      <c r="M93" s="99"/>
      <c r="N93" s="99"/>
      <c r="O93" s="99"/>
      <c r="P93" s="99"/>
      <c r="Q93" s="58"/>
      <c r="R93" s="58"/>
      <c r="S93" s="58"/>
      <c r="T93" s="58"/>
      <c r="U93"/>
      <c r="V93"/>
      <c r="W93" s="106"/>
      <c r="X93"/>
    </row>
    <row r="94" spans="4:24" s="44" customFormat="1" outlineLevel="1" x14ac:dyDescent="0.25">
      <c r="D94" s="175"/>
      <c r="E94" s="37" t="s">
        <v>74</v>
      </c>
      <c r="F94" s="38" t="s">
        <v>37</v>
      </c>
      <c r="G94" s="99"/>
      <c r="H94" s="99"/>
      <c r="I94" s="99"/>
      <c r="J94" s="99"/>
      <c r="K94" s="99"/>
      <c r="L94" s="99"/>
      <c r="M94" s="99"/>
      <c r="N94" s="99"/>
      <c r="O94" s="99"/>
      <c r="P94" s="99"/>
      <c r="Q94" s="58"/>
      <c r="R94" s="58"/>
      <c r="S94" s="58"/>
      <c r="T94" s="58"/>
      <c r="U94"/>
      <c r="V94"/>
      <c r="W94" s="106"/>
      <c r="X94"/>
    </row>
    <row r="95" spans="4:24" s="44" customFormat="1" outlineLevel="1" x14ac:dyDescent="0.25">
      <c r="D95" s="176"/>
      <c r="E95" s="40" t="s">
        <v>75</v>
      </c>
      <c r="F95" s="41" t="s">
        <v>37</v>
      </c>
      <c r="G95" s="99"/>
      <c r="H95" s="99"/>
      <c r="I95" s="99"/>
      <c r="J95" s="99"/>
      <c r="K95" s="99"/>
      <c r="L95" s="99"/>
      <c r="M95" s="99"/>
      <c r="N95" s="99"/>
      <c r="O95" s="99"/>
      <c r="P95" s="99"/>
      <c r="Q95" s="61"/>
      <c r="R95" s="61"/>
      <c r="S95" s="61"/>
      <c r="T95" s="61"/>
      <c r="U95"/>
      <c r="V95"/>
      <c r="W95" s="106"/>
      <c r="X95"/>
    </row>
    <row r="96" spans="4:24" s="44" customFormat="1" outlineLevel="1" x14ac:dyDescent="0.25">
      <c r="D96" s="177" t="s">
        <v>91</v>
      </c>
      <c r="E96" s="34" t="s">
        <v>71</v>
      </c>
      <c r="F96" s="35" t="s">
        <v>37</v>
      </c>
      <c r="G96" s="99"/>
      <c r="H96" s="99"/>
      <c r="I96" s="99"/>
      <c r="J96" s="99"/>
      <c r="K96" s="99"/>
      <c r="L96" s="99"/>
      <c r="M96" s="99"/>
      <c r="N96" s="99"/>
      <c r="O96" s="99"/>
      <c r="P96" s="99"/>
      <c r="Q96" s="76"/>
      <c r="R96" s="76"/>
      <c r="S96" s="76"/>
      <c r="T96" s="76"/>
      <c r="U96"/>
      <c r="V96"/>
      <c r="W96" s="106"/>
      <c r="X96"/>
    </row>
    <row r="97" spans="4:24" s="44" customFormat="1" outlineLevel="1" x14ac:dyDescent="0.25">
      <c r="D97" s="178"/>
      <c r="E97" s="37" t="s">
        <v>73</v>
      </c>
      <c r="F97" s="38" t="s">
        <v>37</v>
      </c>
      <c r="G97" s="99"/>
      <c r="H97" s="99"/>
      <c r="I97" s="99"/>
      <c r="J97" s="99"/>
      <c r="K97" s="99"/>
      <c r="L97" s="99"/>
      <c r="M97" s="99"/>
      <c r="N97" s="99"/>
      <c r="O97" s="99"/>
      <c r="P97" s="99"/>
      <c r="Q97" s="58"/>
      <c r="R97" s="58"/>
      <c r="S97" s="58"/>
      <c r="T97" s="58"/>
      <c r="U97"/>
      <c r="V97"/>
      <c r="W97" s="106"/>
      <c r="X97"/>
    </row>
    <row r="98" spans="4:24" s="44" customFormat="1" outlineLevel="1" x14ac:dyDescent="0.25">
      <c r="D98" s="178"/>
      <c r="E98" s="37" t="s">
        <v>74</v>
      </c>
      <c r="F98" s="38" t="s">
        <v>37</v>
      </c>
      <c r="G98" s="99"/>
      <c r="H98" s="99"/>
      <c r="I98" s="99"/>
      <c r="J98" s="99"/>
      <c r="K98" s="99"/>
      <c r="L98" s="99"/>
      <c r="M98" s="99"/>
      <c r="N98" s="99"/>
      <c r="O98" s="99"/>
      <c r="P98" s="99"/>
      <c r="Q98" s="58"/>
      <c r="R98" s="58"/>
      <c r="S98" s="58"/>
      <c r="T98" s="58"/>
      <c r="U98"/>
      <c r="V98"/>
      <c r="W98" s="106"/>
      <c r="X98"/>
    </row>
    <row r="99" spans="4:24" s="44" customFormat="1" outlineLevel="1" x14ac:dyDescent="0.25">
      <c r="D99" s="179"/>
      <c r="E99" s="40" t="s">
        <v>75</v>
      </c>
      <c r="F99" s="41" t="s">
        <v>37</v>
      </c>
      <c r="G99" s="99"/>
      <c r="H99" s="99"/>
      <c r="I99" s="99"/>
      <c r="J99" s="99"/>
      <c r="K99" s="99"/>
      <c r="L99" s="99"/>
      <c r="M99" s="99"/>
      <c r="N99" s="99"/>
      <c r="O99" s="99"/>
      <c r="P99" s="99"/>
      <c r="Q99" s="58"/>
      <c r="R99" s="58"/>
      <c r="S99" s="58"/>
      <c r="T99" s="58"/>
      <c r="U99"/>
      <c r="V99"/>
      <c r="W99" s="106"/>
      <c r="X99"/>
    </row>
    <row r="100" spans="4:24" s="44" customFormat="1" ht="45.75" outlineLevel="1" thickBot="1" x14ac:dyDescent="0.3">
      <c r="D100" s="127" t="s">
        <v>92</v>
      </c>
      <c r="E100" s="128"/>
      <c r="F100" s="129" t="s">
        <v>37</v>
      </c>
      <c r="G100" s="99"/>
      <c r="H100" s="99"/>
      <c r="I100" s="99"/>
      <c r="J100" s="99"/>
      <c r="K100" s="99"/>
      <c r="L100" s="99"/>
      <c r="M100" s="99"/>
      <c r="N100" s="99"/>
      <c r="O100" s="99"/>
      <c r="P100" s="99"/>
      <c r="Q100" s="126"/>
      <c r="R100" s="126"/>
      <c r="S100" s="126"/>
      <c r="T100" s="126"/>
      <c r="U100"/>
      <c r="V100"/>
      <c r="W100" s="106"/>
      <c r="X100"/>
    </row>
    <row r="101" spans="4:24" s="44" customFormat="1" ht="15.75" thickBot="1" x14ac:dyDescent="0.3">
      <c r="E101" s="68" t="s">
        <v>93</v>
      </c>
      <c r="F101" s="45"/>
      <c r="G101" s="69">
        <f t="shared" ref="G101" si="10">+((G96-G92)*G88+(G97-G93)*G89+(G98-G94)*G90+(G99-G95)*G91)/100</f>
        <v>0</v>
      </c>
      <c r="H101" s="69">
        <f>+((H96-H92)*H88+(H97-H93)*H89+(H98-H94)*H90+(H99-H95)*H91)/100</f>
        <v>0</v>
      </c>
      <c r="I101" s="69">
        <f t="shared" ref="I101:O101" si="11">+((I96-I92)*I88+(I97-I93)*I89+(I98-I94)*I90+(I99-I95)*I91)/100</f>
        <v>0</v>
      </c>
      <c r="J101" s="69">
        <f t="shared" si="11"/>
        <v>0</v>
      </c>
      <c r="K101" s="69">
        <f t="shared" si="11"/>
        <v>0</v>
      </c>
      <c r="L101" s="69">
        <f t="shared" si="11"/>
        <v>0</v>
      </c>
      <c r="M101" s="69">
        <f t="shared" si="11"/>
        <v>0</v>
      </c>
      <c r="N101" s="69">
        <f t="shared" si="11"/>
        <v>0</v>
      </c>
      <c r="O101" s="69">
        <f t="shared" si="11"/>
        <v>0</v>
      </c>
      <c r="P101" s="69">
        <f>+((P96-P92)*P88+(P97-P93)*P89+(P98-P94)*P90+(P99-P95)*P91)/100</f>
        <v>0</v>
      </c>
      <c r="Q101" s="69">
        <f>+((Q$16-Q$10)*Q88+(Q$17-Q$11)*Q89+(Q$18-Q$12)*Q90+(Q$19-Q$13)*Q91)/100</f>
        <v>0</v>
      </c>
      <c r="R101" s="69">
        <f t="shared" ref="R101:T101" si="12">+((R$16-R$10)*R88+(R$17-R$11)*R89+(R$18-R$12)*R90+(R$19-R$13)*R91)/100</f>
        <v>0</v>
      </c>
      <c r="S101" s="69">
        <f t="shared" si="12"/>
        <v>0</v>
      </c>
      <c r="T101" s="69">
        <f t="shared" si="12"/>
        <v>0</v>
      </c>
      <c r="U101"/>
      <c r="V101"/>
      <c r="W101" s="106"/>
      <c r="X101"/>
    </row>
    <row r="102" spans="4:24" s="44" customFormat="1" x14ac:dyDescent="0.25">
      <c r="E102" s="68"/>
      <c r="F102" s="68"/>
      <c r="G102" s="45"/>
      <c r="H102" s="45"/>
      <c r="I102" s="45"/>
      <c r="J102" s="45"/>
      <c r="K102" s="45"/>
      <c r="L102" s="45"/>
      <c r="M102" s="45"/>
      <c r="N102" s="45"/>
      <c r="O102" s="45"/>
      <c r="P102" s="45"/>
      <c r="Q102" s="45"/>
      <c r="R102" s="45"/>
      <c r="S102" s="45"/>
      <c r="T102" s="45"/>
      <c r="U102"/>
      <c r="V102"/>
      <c r="W102" s="106"/>
      <c r="X102"/>
    </row>
    <row r="103" spans="4:24" s="44" customFormat="1" x14ac:dyDescent="0.25">
      <c r="D103" s="48" t="s">
        <v>97</v>
      </c>
      <c r="E103" s="49"/>
      <c r="G103" s="50"/>
      <c r="H103" s="50"/>
      <c r="I103" s="50"/>
      <c r="J103" s="50"/>
      <c r="K103" s="50"/>
      <c r="L103" s="50"/>
      <c r="M103" s="50"/>
      <c r="N103" s="50"/>
      <c r="O103" s="50"/>
      <c r="P103" s="50"/>
      <c r="Q103" s="50"/>
      <c r="R103" s="50"/>
      <c r="S103" s="50"/>
      <c r="T103" s="50"/>
      <c r="U103"/>
      <c r="V103"/>
      <c r="W103" s="106"/>
      <c r="X103"/>
    </row>
    <row r="104" spans="4:24" s="44" customFormat="1" outlineLevel="1" x14ac:dyDescent="0.25">
      <c r="D104" s="174" t="s">
        <v>86</v>
      </c>
      <c r="E104" s="34" t="s">
        <v>71</v>
      </c>
      <c r="F104" s="35" t="s">
        <v>87</v>
      </c>
      <c r="G104" s="99"/>
      <c r="H104" s="99"/>
      <c r="I104" s="99"/>
      <c r="J104" s="99"/>
      <c r="K104" s="99"/>
      <c r="L104" s="99"/>
      <c r="M104" s="99"/>
      <c r="N104" s="99"/>
      <c r="O104" s="99"/>
      <c r="P104" s="99"/>
      <c r="Q104" s="58"/>
      <c r="R104" s="58"/>
      <c r="S104" s="58"/>
      <c r="T104" s="58"/>
      <c r="U104"/>
      <c r="V104"/>
      <c r="W104" s="106"/>
      <c r="X104"/>
    </row>
    <row r="105" spans="4:24" s="44" customFormat="1" outlineLevel="1" x14ac:dyDescent="0.25">
      <c r="D105" s="175"/>
      <c r="E105" s="37" t="s">
        <v>73</v>
      </c>
      <c r="F105" s="38" t="s">
        <v>87</v>
      </c>
      <c r="G105" s="99"/>
      <c r="H105" s="99"/>
      <c r="I105" s="99"/>
      <c r="J105" s="99"/>
      <c r="K105" s="99"/>
      <c r="L105" s="99"/>
      <c r="M105" s="99"/>
      <c r="N105" s="99"/>
      <c r="O105" s="99"/>
      <c r="P105" s="99"/>
      <c r="Q105" s="58"/>
      <c r="R105" s="58"/>
      <c r="S105" s="58"/>
      <c r="T105" s="58"/>
      <c r="U105"/>
      <c r="V105"/>
      <c r="W105" s="106"/>
      <c r="X105"/>
    </row>
    <row r="106" spans="4:24" s="44" customFormat="1" outlineLevel="1" x14ac:dyDescent="0.25">
      <c r="D106" s="175"/>
      <c r="E106" s="37" t="s">
        <v>74</v>
      </c>
      <c r="F106" s="38" t="s">
        <v>87</v>
      </c>
      <c r="G106" s="99"/>
      <c r="H106" s="99"/>
      <c r="I106" s="99"/>
      <c r="J106" s="99"/>
      <c r="K106" s="99"/>
      <c r="L106" s="99"/>
      <c r="M106" s="99"/>
      <c r="N106" s="99"/>
      <c r="O106" s="99"/>
      <c r="P106" s="99"/>
      <c r="Q106" s="58"/>
      <c r="R106" s="58"/>
      <c r="S106" s="58"/>
      <c r="T106" s="58"/>
      <c r="U106"/>
      <c r="V106"/>
      <c r="W106" s="106"/>
      <c r="X106"/>
    </row>
    <row r="107" spans="4:24" s="44" customFormat="1" outlineLevel="1" x14ac:dyDescent="0.25">
      <c r="D107" s="176"/>
      <c r="E107" s="40" t="s">
        <v>75</v>
      </c>
      <c r="F107" s="41" t="s">
        <v>87</v>
      </c>
      <c r="G107" s="99"/>
      <c r="H107" s="99"/>
      <c r="I107" s="99"/>
      <c r="J107" s="99"/>
      <c r="K107" s="99"/>
      <c r="L107" s="99"/>
      <c r="M107" s="99"/>
      <c r="N107" s="99"/>
      <c r="O107" s="99"/>
      <c r="P107" s="99"/>
      <c r="Q107" s="54"/>
      <c r="R107" s="54"/>
      <c r="S107" s="54"/>
      <c r="T107" s="54"/>
      <c r="U107"/>
      <c r="V107"/>
      <c r="W107" s="106"/>
      <c r="X107"/>
    </row>
    <row r="108" spans="4:24" s="44" customFormat="1" outlineLevel="1" x14ac:dyDescent="0.25">
      <c r="D108" s="174" t="s">
        <v>88</v>
      </c>
      <c r="E108" s="34" t="s">
        <v>71</v>
      </c>
      <c r="F108" s="35" t="s">
        <v>89</v>
      </c>
      <c r="G108" s="99"/>
      <c r="H108" s="99"/>
      <c r="I108" s="99"/>
      <c r="J108" s="99"/>
      <c r="K108" s="99"/>
      <c r="L108" s="99"/>
      <c r="M108" s="99"/>
      <c r="N108" s="99"/>
      <c r="O108" s="99"/>
      <c r="P108" s="99"/>
      <c r="Q108" s="73"/>
      <c r="R108" s="73"/>
      <c r="S108" s="73"/>
      <c r="T108" s="73"/>
      <c r="U108"/>
      <c r="V108"/>
      <c r="W108" s="106"/>
      <c r="X108"/>
    </row>
    <row r="109" spans="4:24" s="44" customFormat="1" outlineLevel="1" x14ac:dyDescent="0.25">
      <c r="D109" s="175"/>
      <c r="E109" s="37" t="s">
        <v>73</v>
      </c>
      <c r="F109" s="38" t="s">
        <v>89</v>
      </c>
      <c r="G109" s="99"/>
      <c r="H109" s="99"/>
      <c r="I109" s="99"/>
      <c r="J109" s="99"/>
      <c r="K109" s="99"/>
      <c r="L109" s="99"/>
      <c r="M109" s="99"/>
      <c r="N109" s="99"/>
      <c r="O109" s="99"/>
      <c r="P109" s="99"/>
      <c r="Q109" s="58"/>
      <c r="R109" s="58"/>
      <c r="S109" s="58"/>
      <c r="T109" s="58"/>
      <c r="U109"/>
      <c r="V109"/>
      <c r="W109" s="106"/>
      <c r="X109"/>
    </row>
    <row r="110" spans="4:24" s="44" customFormat="1" outlineLevel="1" x14ac:dyDescent="0.25">
      <c r="D110" s="175"/>
      <c r="E110" s="37" t="s">
        <v>74</v>
      </c>
      <c r="F110" s="38" t="s">
        <v>89</v>
      </c>
      <c r="G110" s="99"/>
      <c r="H110" s="99"/>
      <c r="I110" s="99"/>
      <c r="J110" s="99"/>
      <c r="K110" s="99"/>
      <c r="L110" s="99"/>
      <c r="M110" s="99"/>
      <c r="N110" s="99"/>
      <c r="O110" s="99"/>
      <c r="P110" s="99"/>
      <c r="Q110" s="58"/>
      <c r="R110" s="58"/>
      <c r="S110" s="58"/>
      <c r="T110" s="58"/>
      <c r="U110"/>
      <c r="V110"/>
      <c r="W110" s="106"/>
      <c r="X110"/>
    </row>
    <row r="111" spans="4:24" s="44" customFormat="1" outlineLevel="1" x14ac:dyDescent="0.25">
      <c r="D111" s="176"/>
      <c r="E111" s="40" t="s">
        <v>75</v>
      </c>
      <c r="F111" s="41" t="s">
        <v>89</v>
      </c>
      <c r="G111" s="99"/>
      <c r="H111" s="99"/>
      <c r="I111" s="99"/>
      <c r="J111" s="99"/>
      <c r="K111" s="99"/>
      <c r="L111" s="99"/>
      <c r="M111" s="99"/>
      <c r="N111" s="99"/>
      <c r="O111" s="99"/>
      <c r="P111" s="99"/>
      <c r="Q111" s="61"/>
      <c r="R111" s="61"/>
      <c r="S111" s="61"/>
      <c r="T111" s="61"/>
      <c r="U111"/>
      <c r="V111"/>
      <c r="W111" s="106"/>
      <c r="X111"/>
    </row>
    <row r="112" spans="4:24" s="44" customFormat="1" outlineLevel="1" x14ac:dyDescent="0.25">
      <c r="D112" s="174" t="s">
        <v>90</v>
      </c>
      <c r="E112" s="34" t="s">
        <v>71</v>
      </c>
      <c r="F112" s="35" t="s">
        <v>37</v>
      </c>
      <c r="G112" s="99"/>
      <c r="H112" s="99"/>
      <c r="I112" s="99"/>
      <c r="J112" s="99"/>
      <c r="K112" s="99"/>
      <c r="L112" s="99"/>
      <c r="M112" s="99"/>
      <c r="N112" s="99"/>
      <c r="O112" s="99"/>
      <c r="P112" s="99"/>
      <c r="Q112" s="73"/>
      <c r="R112" s="73"/>
      <c r="S112" s="73"/>
      <c r="T112" s="73"/>
      <c r="U112"/>
      <c r="V112"/>
      <c r="W112" s="106"/>
      <c r="X112"/>
    </row>
    <row r="113" spans="4:24" s="44" customFormat="1" outlineLevel="1" x14ac:dyDescent="0.25">
      <c r="D113" s="175"/>
      <c r="E113" s="37" t="s">
        <v>73</v>
      </c>
      <c r="F113" s="38" t="s">
        <v>37</v>
      </c>
      <c r="G113" s="99"/>
      <c r="H113" s="99"/>
      <c r="I113" s="99"/>
      <c r="J113" s="99"/>
      <c r="K113" s="99"/>
      <c r="L113" s="99"/>
      <c r="M113" s="99"/>
      <c r="N113" s="99"/>
      <c r="O113" s="99"/>
      <c r="P113" s="99"/>
      <c r="Q113" s="58"/>
      <c r="R113" s="58"/>
      <c r="S113" s="58"/>
      <c r="T113" s="58"/>
      <c r="U113"/>
      <c r="V113"/>
      <c r="W113" s="106"/>
      <c r="X113"/>
    </row>
    <row r="114" spans="4:24" s="44" customFormat="1" outlineLevel="1" x14ac:dyDescent="0.25">
      <c r="D114" s="175"/>
      <c r="E114" s="37" t="s">
        <v>74</v>
      </c>
      <c r="F114" s="38" t="s">
        <v>37</v>
      </c>
      <c r="G114" s="99"/>
      <c r="H114" s="99"/>
      <c r="I114" s="99"/>
      <c r="J114" s="99"/>
      <c r="K114" s="99"/>
      <c r="L114" s="99"/>
      <c r="M114" s="99"/>
      <c r="N114" s="99"/>
      <c r="O114" s="99"/>
      <c r="P114" s="99"/>
      <c r="Q114" s="58"/>
      <c r="R114" s="58"/>
      <c r="S114" s="58"/>
      <c r="T114" s="58"/>
      <c r="U114"/>
      <c r="V114"/>
      <c r="W114" s="106"/>
      <c r="X114"/>
    </row>
    <row r="115" spans="4:24" s="44" customFormat="1" outlineLevel="1" x14ac:dyDescent="0.25">
      <c r="D115" s="176"/>
      <c r="E115" s="40" t="s">
        <v>75</v>
      </c>
      <c r="F115" s="41" t="s">
        <v>37</v>
      </c>
      <c r="G115" s="99"/>
      <c r="H115" s="99"/>
      <c r="I115" s="99"/>
      <c r="J115" s="99"/>
      <c r="K115" s="99"/>
      <c r="L115" s="99"/>
      <c r="M115" s="99"/>
      <c r="N115" s="99"/>
      <c r="O115" s="99"/>
      <c r="P115" s="99"/>
      <c r="Q115" s="61"/>
      <c r="R115" s="61"/>
      <c r="S115" s="61"/>
      <c r="T115" s="61"/>
      <c r="U115"/>
      <c r="V115"/>
      <c r="W115" s="106"/>
      <c r="X115"/>
    </row>
    <row r="116" spans="4:24" s="44" customFormat="1" outlineLevel="1" x14ac:dyDescent="0.25">
      <c r="D116" s="177" t="s">
        <v>91</v>
      </c>
      <c r="E116" s="34" t="s">
        <v>71</v>
      </c>
      <c r="F116" s="35" t="s">
        <v>37</v>
      </c>
      <c r="G116" s="99"/>
      <c r="H116" s="99"/>
      <c r="I116" s="99"/>
      <c r="J116" s="99"/>
      <c r="K116" s="99"/>
      <c r="L116" s="99"/>
      <c r="M116" s="99"/>
      <c r="N116" s="99"/>
      <c r="O116" s="99"/>
      <c r="P116" s="99"/>
      <c r="Q116" s="77"/>
      <c r="R116" s="77"/>
      <c r="S116" s="77"/>
      <c r="T116" s="77"/>
      <c r="U116"/>
      <c r="V116"/>
      <c r="W116" s="106"/>
      <c r="X116"/>
    </row>
    <row r="117" spans="4:24" s="44" customFormat="1" outlineLevel="1" x14ac:dyDescent="0.25">
      <c r="D117" s="178"/>
      <c r="E117" s="37" t="s">
        <v>73</v>
      </c>
      <c r="F117" s="38" t="s">
        <v>37</v>
      </c>
      <c r="G117" s="99"/>
      <c r="H117" s="99"/>
      <c r="I117" s="99"/>
      <c r="J117" s="99"/>
      <c r="K117" s="99"/>
      <c r="L117" s="99"/>
      <c r="M117" s="99"/>
      <c r="N117" s="99"/>
      <c r="O117" s="99"/>
      <c r="P117" s="99"/>
      <c r="Q117" s="58"/>
      <c r="R117" s="58"/>
      <c r="S117" s="58"/>
      <c r="T117" s="58"/>
      <c r="U117"/>
      <c r="V117"/>
      <c r="W117" s="106"/>
      <c r="X117"/>
    </row>
    <row r="118" spans="4:24" s="44" customFormat="1" outlineLevel="1" x14ac:dyDescent="0.25">
      <c r="D118" s="178"/>
      <c r="E118" s="37" t="s">
        <v>74</v>
      </c>
      <c r="F118" s="38" t="s">
        <v>37</v>
      </c>
      <c r="G118" s="99"/>
      <c r="H118" s="99"/>
      <c r="I118" s="99"/>
      <c r="J118" s="99"/>
      <c r="K118" s="99"/>
      <c r="L118" s="99"/>
      <c r="M118" s="99"/>
      <c r="N118" s="99"/>
      <c r="O118" s="99"/>
      <c r="P118" s="99"/>
      <c r="Q118" s="58"/>
      <c r="R118" s="58"/>
      <c r="S118" s="58"/>
      <c r="T118" s="58"/>
      <c r="U118"/>
      <c r="V118"/>
      <c r="W118" s="106"/>
      <c r="X118"/>
    </row>
    <row r="119" spans="4:24" s="44" customFormat="1" outlineLevel="1" x14ac:dyDescent="0.25">
      <c r="D119" s="179"/>
      <c r="E119" s="40" t="s">
        <v>75</v>
      </c>
      <c r="F119" s="41" t="s">
        <v>37</v>
      </c>
      <c r="G119" s="99"/>
      <c r="H119" s="99"/>
      <c r="I119" s="99"/>
      <c r="J119" s="99"/>
      <c r="K119" s="99"/>
      <c r="L119" s="99"/>
      <c r="M119" s="99"/>
      <c r="N119" s="99"/>
      <c r="O119" s="99"/>
      <c r="P119" s="99"/>
      <c r="Q119" s="58"/>
      <c r="R119" s="58"/>
      <c r="S119" s="58"/>
      <c r="T119" s="58"/>
      <c r="U119"/>
      <c r="V119"/>
      <c r="W119" s="106"/>
      <c r="X119"/>
    </row>
    <row r="120" spans="4:24" s="44" customFormat="1" ht="45.75" outlineLevel="1" thickBot="1" x14ac:dyDescent="0.3">
      <c r="D120" s="127" t="s">
        <v>92</v>
      </c>
      <c r="E120" s="128"/>
      <c r="F120" s="129" t="s">
        <v>37</v>
      </c>
      <c r="G120" s="99"/>
      <c r="H120" s="99"/>
      <c r="I120" s="99"/>
      <c r="J120" s="99"/>
      <c r="K120" s="99"/>
      <c r="L120" s="99"/>
      <c r="M120" s="99"/>
      <c r="N120" s="99"/>
      <c r="O120" s="99"/>
      <c r="P120" s="99"/>
      <c r="Q120" s="126"/>
      <c r="R120" s="126"/>
      <c r="S120" s="126"/>
      <c r="T120" s="126"/>
      <c r="U120"/>
      <c r="V120"/>
      <c r="W120" s="106"/>
      <c r="X120"/>
    </row>
    <row r="121" spans="4:24" s="44" customFormat="1" ht="15.75" thickBot="1" x14ac:dyDescent="0.3">
      <c r="E121" s="68" t="s">
        <v>93</v>
      </c>
      <c r="F121" s="45"/>
      <c r="G121" s="69">
        <f t="shared" ref="G121" si="13">+((G116-G112)*G108+(G117-G113)*G109+(G118-G114)*G110+(G119-G115)*G111)/100</f>
        <v>0</v>
      </c>
      <c r="H121" s="69">
        <f>+((H116-H112)*H108+(H117-H113)*H109+(H118-H114)*H110+(H119-H115)*H111)/100</f>
        <v>0</v>
      </c>
      <c r="I121" s="69">
        <f t="shared" ref="I121:O121" si="14">+((I116-I112)*I108+(I117-I113)*I109+(I118-I114)*I110+(I119-I115)*I111)/100</f>
        <v>0</v>
      </c>
      <c r="J121" s="69">
        <f t="shared" si="14"/>
        <v>0</v>
      </c>
      <c r="K121" s="69">
        <f t="shared" si="14"/>
        <v>0</v>
      </c>
      <c r="L121" s="69">
        <f t="shared" si="14"/>
        <v>0</v>
      </c>
      <c r="M121" s="69">
        <f t="shared" si="14"/>
        <v>0</v>
      </c>
      <c r="N121" s="69">
        <f t="shared" si="14"/>
        <v>0</v>
      </c>
      <c r="O121" s="69">
        <f t="shared" si="14"/>
        <v>0</v>
      </c>
      <c r="P121" s="69">
        <f>+((P116-P112)*P108+(P117-P113)*P109+(P118-P114)*P110+(P119-P115)*P111)/100</f>
        <v>0</v>
      </c>
      <c r="Q121" s="69">
        <f>+((Q$16-Q$10)*Q108+(Q$17-Q$11)*Q109+(Q$18-Q$12)*Q110+(Q$19-Q$13)*Q111)/100</f>
        <v>0</v>
      </c>
      <c r="R121" s="69">
        <f>+((R$16-R$10)*R108+(R$17-R$11)*R109+(R$18-R$12)*R110+(R$19-R$13)*R111)/100</f>
        <v>0</v>
      </c>
      <c r="S121" s="69">
        <f t="shared" ref="S121:T121" si="15">+((S$16-S$10)*S108+(S$17-S$11)*S109+(S$18-S$12)*S110+(S$19-S$13)*S111)/100</f>
        <v>0</v>
      </c>
      <c r="T121" s="69">
        <f t="shared" si="15"/>
        <v>0</v>
      </c>
      <c r="U121"/>
      <c r="V121"/>
      <c r="W121" s="106"/>
      <c r="X121"/>
    </row>
    <row r="122" spans="4:24" s="44" customFormat="1" x14ac:dyDescent="0.25">
      <c r="E122" s="68"/>
      <c r="F122" s="68"/>
      <c r="G122" s="45"/>
      <c r="H122" s="45"/>
      <c r="I122" s="45"/>
      <c r="J122" s="45"/>
      <c r="K122" s="45"/>
      <c r="L122" s="45"/>
      <c r="M122" s="45"/>
      <c r="N122" s="45"/>
      <c r="O122" s="45"/>
      <c r="P122" s="45"/>
      <c r="Q122" s="45"/>
      <c r="R122" s="45"/>
      <c r="S122" s="45"/>
      <c r="T122" s="45"/>
      <c r="U122"/>
      <c r="V122"/>
      <c r="W122" s="106"/>
      <c r="X122"/>
    </row>
    <row r="123" spans="4:24" s="44" customFormat="1" x14ac:dyDescent="0.25">
      <c r="D123" s="48" t="s">
        <v>98</v>
      </c>
      <c r="E123" s="49"/>
      <c r="G123" s="50"/>
      <c r="H123" s="50"/>
      <c r="I123" s="50"/>
      <c r="J123" s="50"/>
      <c r="K123" s="50"/>
      <c r="L123" s="50"/>
      <c r="M123" s="50"/>
      <c r="N123" s="50"/>
      <c r="O123" s="50"/>
      <c r="P123" s="50"/>
      <c r="Q123" s="50"/>
      <c r="R123" s="50"/>
      <c r="S123" s="50"/>
      <c r="T123" s="50"/>
      <c r="U123"/>
      <c r="V123"/>
      <c r="W123" s="106"/>
      <c r="X123"/>
    </row>
    <row r="124" spans="4:24" s="44" customFormat="1" outlineLevel="1" x14ac:dyDescent="0.25">
      <c r="D124" s="174" t="s">
        <v>86</v>
      </c>
      <c r="E124" s="34" t="s">
        <v>71</v>
      </c>
      <c r="F124" s="35" t="s">
        <v>87</v>
      </c>
      <c r="G124" s="99"/>
      <c r="H124" s="99"/>
      <c r="I124" s="99"/>
      <c r="J124" s="99"/>
      <c r="K124" s="99"/>
      <c r="L124" s="99"/>
      <c r="M124" s="99"/>
      <c r="N124" s="99"/>
      <c r="O124" s="99"/>
      <c r="P124" s="99"/>
      <c r="Q124" s="58"/>
      <c r="R124" s="58"/>
      <c r="S124" s="58"/>
      <c r="T124" s="58"/>
      <c r="U124"/>
      <c r="V124"/>
      <c r="W124" s="106"/>
      <c r="X124"/>
    </row>
    <row r="125" spans="4:24" s="44" customFormat="1" outlineLevel="1" x14ac:dyDescent="0.25">
      <c r="D125" s="175"/>
      <c r="E125" s="37" t="s">
        <v>73</v>
      </c>
      <c r="F125" s="38" t="s">
        <v>87</v>
      </c>
      <c r="G125" s="99"/>
      <c r="H125" s="99"/>
      <c r="I125" s="99"/>
      <c r="J125" s="99"/>
      <c r="K125" s="99"/>
      <c r="L125" s="99"/>
      <c r="M125" s="99"/>
      <c r="N125" s="99"/>
      <c r="O125" s="99"/>
      <c r="P125" s="99"/>
      <c r="Q125" s="58"/>
      <c r="R125" s="58"/>
      <c r="S125" s="58"/>
      <c r="T125" s="58"/>
      <c r="U125"/>
      <c r="V125"/>
      <c r="W125" s="106"/>
      <c r="X125"/>
    </row>
    <row r="126" spans="4:24" s="44" customFormat="1" outlineLevel="1" x14ac:dyDescent="0.25">
      <c r="D126" s="175"/>
      <c r="E126" s="37" t="s">
        <v>74</v>
      </c>
      <c r="F126" s="38" t="s">
        <v>87</v>
      </c>
      <c r="G126" s="99"/>
      <c r="H126" s="99"/>
      <c r="I126" s="99"/>
      <c r="J126" s="99"/>
      <c r="K126" s="99"/>
      <c r="L126" s="99"/>
      <c r="M126" s="99"/>
      <c r="N126" s="99"/>
      <c r="O126" s="99"/>
      <c r="P126" s="99"/>
      <c r="Q126" s="58"/>
      <c r="R126" s="58"/>
      <c r="S126" s="58"/>
      <c r="T126" s="58"/>
      <c r="U126"/>
      <c r="V126"/>
      <c r="W126" s="106"/>
      <c r="X126"/>
    </row>
    <row r="127" spans="4:24" s="44" customFormat="1" outlineLevel="1" x14ac:dyDescent="0.25">
      <c r="D127" s="176"/>
      <c r="E127" s="40" t="s">
        <v>75</v>
      </c>
      <c r="F127" s="41" t="s">
        <v>87</v>
      </c>
      <c r="G127" s="99"/>
      <c r="H127" s="99"/>
      <c r="I127" s="99"/>
      <c r="J127" s="99"/>
      <c r="K127" s="99"/>
      <c r="L127" s="99"/>
      <c r="M127" s="99"/>
      <c r="N127" s="99"/>
      <c r="O127" s="99"/>
      <c r="P127" s="99"/>
      <c r="Q127" s="54"/>
      <c r="R127" s="54"/>
      <c r="S127" s="54"/>
      <c r="T127" s="54"/>
      <c r="U127"/>
      <c r="V127"/>
      <c r="W127" s="106"/>
      <c r="X127"/>
    </row>
    <row r="128" spans="4:24" s="44" customFormat="1" outlineLevel="1" x14ac:dyDescent="0.25">
      <c r="D128" s="174" t="s">
        <v>88</v>
      </c>
      <c r="E128" s="34" t="s">
        <v>71</v>
      </c>
      <c r="F128" s="35" t="s">
        <v>89</v>
      </c>
      <c r="G128" s="99"/>
      <c r="H128" s="99"/>
      <c r="I128" s="99"/>
      <c r="J128" s="99"/>
      <c r="K128" s="99"/>
      <c r="L128" s="99"/>
      <c r="M128" s="99"/>
      <c r="N128" s="99"/>
      <c r="O128" s="99"/>
      <c r="P128" s="99"/>
      <c r="Q128" s="73"/>
      <c r="R128" s="73"/>
      <c r="S128" s="73"/>
      <c r="T128" s="73"/>
      <c r="U128"/>
      <c r="V128"/>
      <c r="W128" s="106"/>
      <c r="X128"/>
    </row>
    <row r="129" spans="4:24" s="44" customFormat="1" outlineLevel="1" x14ac:dyDescent="0.25">
      <c r="D129" s="175"/>
      <c r="E129" s="37" t="s">
        <v>73</v>
      </c>
      <c r="F129" s="38" t="s">
        <v>89</v>
      </c>
      <c r="G129" s="99"/>
      <c r="H129" s="99"/>
      <c r="I129" s="99"/>
      <c r="J129" s="99"/>
      <c r="K129" s="99"/>
      <c r="L129" s="99"/>
      <c r="M129" s="99"/>
      <c r="N129" s="99"/>
      <c r="O129" s="99"/>
      <c r="P129" s="99"/>
      <c r="Q129" s="58"/>
      <c r="R129" s="58"/>
      <c r="S129" s="58"/>
      <c r="T129" s="58"/>
      <c r="U129"/>
      <c r="V129"/>
      <c r="W129" s="106"/>
      <c r="X129"/>
    </row>
    <row r="130" spans="4:24" s="44" customFormat="1" outlineLevel="1" x14ac:dyDescent="0.25">
      <c r="D130" s="175"/>
      <c r="E130" s="37" t="s">
        <v>74</v>
      </c>
      <c r="F130" s="38" t="s">
        <v>89</v>
      </c>
      <c r="G130" s="99"/>
      <c r="H130" s="99"/>
      <c r="I130" s="99"/>
      <c r="J130" s="99"/>
      <c r="K130" s="99"/>
      <c r="L130" s="99"/>
      <c r="M130" s="99"/>
      <c r="N130" s="99"/>
      <c r="O130" s="99"/>
      <c r="P130" s="99"/>
      <c r="Q130" s="58"/>
      <c r="R130" s="58"/>
      <c r="S130" s="58"/>
      <c r="T130" s="58"/>
      <c r="U130"/>
      <c r="V130"/>
      <c r="W130" s="106"/>
      <c r="X130"/>
    </row>
    <row r="131" spans="4:24" s="44" customFormat="1" outlineLevel="1" x14ac:dyDescent="0.25">
      <c r="D131" s="176"/>
      <c r="E131" s="40" t="s">
        <v>75</v>
      </c>
      <c r="F131" s="41" t="s">
        <v>89</v>
      </c>
      <c r="G131" s="99"/>
      <c r="H131" s="99"/>
      <c r="I131" s="99"/>
      <c r="J131" s="99"/>
      <c r="K131" s="99"/>
      <c r="L131" s="99"/>
      <c r="M131" s="99"/>
      <c r="N131" s="99"/>
      <c r="O131" s="99"/>
      <c r="P131" s="99"/>
      <c r="Q131" s="61"/>
      <c r="R131" s="61"/>
      <c r="S131" s="61"/>
      <c r="T131" s="61"/>
      <c r="U131"/>
      <c r="V131"/>
      <c r="W131" s="106"/>
      <c r="X131"/>
    </row>
    <row r="132" spans="4:24" s="44" customFormat="1" outlineLevel="1" x14ac:dyDescent="0.25">
      <c r="D132" s="174" t="s">
        <v>90</v>
      </c>
      <c r="E132" s="34" t="s">
        <v>71</v>
      </c>
      <c r="F132" s="35" t="s">
        <v>37</v>
      </c>
      <c r="G132" s="99"/>
      <c r="H132" s="99"/>
      <c r="I132" s="99"/>
      <c r="J132" s="99"/>
      <c r="K132" s="99"/>
      <c r="L132" s="99"/>
      <c r="M132" s="99"/>
      <c r="N132" s="99"/>
      <c r="O132" s="99"/>
      <c r="P132" s="99"/>
      <c r="Q132" s="73"/>
      <c r="R132" s="73"/>
      <c r="S132" s="73"/>
      <c r="T132" s="73"/>
      <c r="U132"/>
      <c r="V132"/>
      <c r="W132" s="106"/>
      <c r="X132"/>
    </row>
    <row r="133" spans="4:24" s="44" customFormat="1" outlineLevel="1" x14ac:dyDescent="0.25">
      <c r="D133" s="175"/>
      <c r="E133" s="37" t="s">
        <v>73</v>
      </c>
      <c r="F133" s="38" t="s">
        <v>37</v>
      </c>
      <c r="G133" s="99"/>
      <c r="H133" s="99"/>
      <c r="I133" s="99"/>
      <c r="J133" s="99"/>
      <c r="K133" s="99"/>
      <c r="L133" s="99"/>
      <c r="M133" s="99"/>
      <c r="N133" s="99"/>
      <c r="O133" s="99"/>
      <c r="P133" s="99"/>
      <c r="Q133" s="58"/>
      <c r="R133" s="58"/>
      <c r="S133" s="58"/>
      <c r="T133" s="58"/>
      <c r="U133"/>
      <c r="V133"/>
      <c r="W133" s="106"/>
      <c r="X133"/>
    </row>
    <row r="134" spans="4:24" s="44" customFormat="1" outlineLevel="1" x14ac:dyDescent="0.25">
      <c r="D134" s="175"/>
      <c r="E134" s="37" t="s">
        <v>74</v>
      </c>
      <c r="F134" s="38" t="s">
        <v>37</v>
      </c>
      <c r="G134" s="99"/>
      <c r="H134" s="99"/>
      <c r="I134" s="99"/>
      <c r="J134" s="99"/>
      <c r="K134" s="99"/>
      <c r="L134" s="99"/>
      <c r="M134" s="99"/>
      <c r="N134" s="99"/>
      <c r="O134" s="99"/>
      <c r="P134" s="99"/>
      <c r="Q134" s="58"/>
      <c r="R134" s="58"/>
      <c r="S134" s="58"/>
      <c r="T134" s="58"/>
      <c r="U134"/>
      <c r="V134"/>
      <c r="W134" s="106"/>
      <c r="X134"/>
    </row>
    <row r="135" spans="4:24" s="44" customFormat="1" outlineLevel="1" x14ac:dyDescent="0.25">
      <c r="D135" s="176"/>
      <c r="E135" s="40" t="s">
        <v>75</v>
      </c>
      <c r="F135" s="41" t="s">
        <v>37</v>
      </c>
      <c r="G135" s="99"/>
      <c r="H135" s="99"/>
      <c r="I135" s="99"/>
      <c r="J135" s="99"/>
      <c r="K135" s="99"/>
      <c r="L135" s="99"/>
      <c r="M135" s="99"/>
      <c r="N135" s="99"/>
      <c r="O135" s="99"/>
      <c r="P135" s="99"/>
      <c r="Q135" s="61"/>
      <c r="R135" s="61"/>
      <c r="S135" s="61"/>
      <c r="T135" s="61"/>
      <c r="U135"/>
      <c r="V135"/>
      <c r="W135" s="106"/>
      <c r="X135"/>
    </row>
    <row r="136" spans="4:24" s="44" customFormat="1" outlineLevel="1" x14ac:dyDescent="0.25">
      <c r="D136" s="177" t="s">
        <v>91</v>
      </c>
      <c r="E136" s="34" t="s">
        <v>71</v>
      </c>
      <c r="F136" s="35" t="s">
        <v>37</v>
      </c>
      <c r="G136" s="99"/>
      <c r="H136" s="99"/>
      <c r="I136" s="99"/>
      <c r="J136" s="99"/>
      <c r="K136" s="99"/>
      <c r="L136" s="99"/>
      <c r="M136" s="99"/>
      <c r="N136" s="99"/>
      <c r="O136" s="99"/>
      <c r="P136" s="99"/>
      <c r="Q136" s="77"/>
      <c r="R136" s="77"/>
      <c r="S136" s="77"/>
      <c r="T136" s="77"/>
      <c r="U136"/>
      <c r="V136"/>
      <c r="W136" s="106"/>
      <c r="X136"/>
    </row>
    <row r="137" spans="4:24" s="44" customFormat="1" outlineLevel="1" x14ac:dyDescent="0.25">
      <c r="D137" s="178"/>
      <c r="E137" s="37" t="s">
        <v>73</v>
      </c>
      <c r="F137" s="38" t="s">
        <v>37</v>
      </c>
      <c r="G137" s="99"/>
      <c r="H137" s="99"/>
      <c r="I137" s="99"/>
      <c r="J137" s="99"/>
      <c r="K137" s="99"/>
      <c r="L137" s="99"/>
      <c r="M137" s="99"/>
      <c r="N137" s="99"/>
      <c r="O137" s="99"/>
      <c r="P137" s="99"/>
      <c r="Q137" s="58"/>
      <c r="R137" s="58"/>
      <c r="S137" s="58"/>
      <c r="T137" s="58"/>
      <c r="U137"/>
      <c r="V137"/>
      <c r="W137" s="106"/>
      <c r="X137"/>
    </row>
    <row r="138" spans="4:24" s="44" customFormat="1" outlineLevel="1" x14ac:dyDescent="0.25">
      <c r="D138" s="178"/>
      <c r="E138" s="37" t="s">
        <v>74</v>
      </c>
      <c r="F138" s="38" t="s">
        <v>37</v>
      </c>
      <c r="G138" s="99"/>
      <c r="H138" s="99"/>
      <c r="I138" s="99"/>
      <c r="J138" s="99"/>
      <c r="K138" s="99"/>
      <c r="L138" s="99"/>
      <c r="M138" s="99"/>
      <c r="N138" s="99"/>
      <c r="O138" s="99"/>
      <c r="P138" s="99"/>
      <c r="Q138" s="58"/>
      <c r="R138" s="58"/>
      <c r="S138" s="58"/>
      <c r="T138" s="58"/>
      <c r="U138"/>
      <c r="V138"/>
      <c r="W138" s="106"/>
      <c r="X138"/>
    </row>
    <row r="139" spans="4:24" s="44" customFormat="1" outlineLevel="1" x14ac:dyDescent="0.25">
      <c r="D139" s="179"/>
      <c r="E139" s="40" t="s">
        <v>75</v>
      </c>
      <c r="F139" s="41" t="s">
        <v>37</v>
      </c>
      <c r="G139" s="99"/>
      <c r="H139" s="99"/>
      <c r="I139" s="99"/>
      <c r="J139" s="99"/>
      <c r="K139" s="99"/>
      <c r="L139" s="99"/>
      <c r="M139" s="99"/>
      <c r="N139" s="99"/>
      <c r="O139" s="99"/>
      <c r="P139" s="99"/>
      <c r="Q139" s="58"/>
      <c r="R139" s="58"/>
      <c r="S139" s="58"/>
      <c r="T139" s="58"/>
      <c r="U139"/>
      <c r="V139"/>
      <c r="W139" s="106"/>
      <c r="X139"/>
    </row>
    <row r="140" spans="4:24" s="44" customFormat="1" ht="45.75" outlineLevel="1" thickBot="1" x14ac:dyDescent="0.3">
      <c r="D140" s="127" t="s">
        <v>92</v>
      </c>
      <c r="E140" s="128"/>
      <c r="F140" s="129" t="s">
        <v>37</v>
      </c>
      <c r="G140" s="99"/>
      <c r="H140" s="99"/>
      <c r="I140" s="99"/>
      <c r="J140" s="99"/>
      <c r="K140" s="99"/>
      <c r="L140" s="99"/>
      <c r="M140" s="99"/>
      <c r="N140" s="99"/>
      <c r="O140" s="99"/>
      <c r="P140" s="99"/>
      <c r="Q140" s="126"/>
      <c r="R140" s="126"/>
      <c r="S140" s="126"/>
      <c r="T140" s="126"/>
      <c r="U140"/>
      <c r="V140"/>
      <c r="W140" s="106"/>
      <c r="X140"/>
    </row>
    <row r="141" spans="4:24" s="44" customFormat="1" ht="15.75" thickBot="1" x14ac:dyDescent="0.3">
      <c r="E141" s="68" t="s">
        <v>93</v>
      </c>
      <c r="F141" s="45"/>
      <c r="G141" s="69">
        <f t="shared" ref="G141" si="16">+((G136-G132)*G128+(G137-G133)*G129+(G138-G134)*G130+(G139-G135)*G131)/100</f>
        <v>0</v>
      </c>
      <c r="H141" s="69">
        <f>+((H136-H132)*H128+(H137-H133)*H129+(H138-H134)*H130+(H139-H135)*H131)/100</f>
        <v>0</v>
      </c>
      <c r="I141" s="69">
        <f t="shared" ref="I141:O141" si="17">+((I136-I132)*I128+(I137-I133)*I129+(I138-I134)*I130+(I139-I135)*I131)/100</f>
        <v>0</v>
      </c>
      <c r="J141" s="69">
        <f t="shared" si="17"/>
        <v>0</v>
      </c>
      <c r="K141" s="69">
        <f t="shared" si="17"/>
        <v>0</v>
      </c>
      <c r="L141" s="69">
        <f t="shared" si="17"/>
        <v>0</v>
      </c>
      <c r="M141" s="69">
        <f t="shared" si="17"/>
        <v>0</v>
      </c>
      <c r="N141" s="69">
        <f t="shared" si="17"/>
        <v>0</v>
      </c>
      <c r="O141" s="69">
        <f t="shared" si="17"/>
        <v>0</v>
      </c>
      <c r="P141" s="69">
        <f>+((P136-P132)*P128+(P137-P133)*P129+(P138-P134)*P130+(P139-P135)*P131)/100</f>
        <v>0</v>
      </c>
      <c r="Q141" s="69">
        <f>+((Q$16-Q$10)*Q128+(Q$17-Q$11)*Q129+(Q$18-Q$12)*Q130+(Q$19-Q$13)*Q131)/100</f>
        <v>0</v>
      </c>
      <c r="R141" s="69">
        <f>+((R$16-R$10)*R128+(R$17-R$11)*R129+(R$18-R$12)*R130+(R$19-R$13)*R131)/100</f>
        <v>0</v>
      </c>
      <c r="S141" s="69">
        <f t="shared" ref="S141:T141" si="18">+((S$16-S$10)*S128+(S$17-S$11)*S129+(S$18-S$12)*S130+(S$19-S$13)*S131)/100</f>
        <v>0</v>
      </c>
      <c r="T141" s="69">
        <f t="shared" si="18"/>
        <v>0</v>
      </c>
      <c r="U141"/>
      <c r="V141"/>
      <c r="W141" s="106"/>
      <c r="X141"/>
    </row>
    <row r="142" spans="4:24" s="44" customFormat="1" x14ac:dyDescent="0.25">
      <c r="E142" s="68"/>
      <c r="F142" s="68"/>
      <c r="G142" s="45"/>
      <c r="H142" s="45"/>
      <c r="I142" s="45"/>
      <c r="J142" s="45"/>
      <c r="K142" s="45"/>
      <c r="L142" s="45"/>
      <c r="M142" s="45"/>
      <c r="N142" s="45"/>
      <c r="O142" s="45"/>
      <c r="P142" s="45"/>
      <c r="Q142" s="45"/>
      <c r="R142" s="45"/>
      <c r="S142" s="45"/>
      <c r="T142" s="45"/>
      <c r="U142"/>
      <c r="V142"/>
      <c r="W142" s="106"/>
      <c r="X142"/>
    </row>
    <row r="143" spans="4:24" s="44" customFormat="1" x14ac:dyDescent="0.25">
      <c r="D143" s="48" t="s">
        <v>99</v>
      </c>
      <c r="E143" s="49"/>
      <c r="G143" s="50"/>
      <c r="H143" s="50"/>
      <c r="I143" s="50"/>
      <c r="J143" s="50"/>
      <c r="K143" s="50"/>
      <c r="L143" s="50"/>
      <c r="M143" s="50"/>
      <c r="N143" s="50"/>
      <c r="O143" s="50"/>
      <c r="P143" s="50"/>
      <c r="Q143" s="50"/>
      <c r="R143" s="50"/>
      <c r="S143" s="50"/>
      <c r="T143" s="50"/>
      <c r="U143"/>
      <c r="V143"/>
      <c r="W143" s="106"/>
      <c r="X143"/>
    </row>
    <row r="144" spans="4:24" s="44" customFormat="1" outlineLevel="1" x14ac:dyDescent="0.25">
      <c r="D144" s="174" t="s">
        <v>86</v>
      </c>
      <c r="E144" s="34" t="s">
        <v>71</v>
      </c>
      <c r="F144" s="35" t="s">
        <v>87</v>
      </c>
      <c r="G144" s="99"/>
      <c r="H144" s="99"/>
      <c r="I144" s="99"/>
      <c r="J144" s="99"/>
      <c r="K144" s="99"/>
      <c r="L144" s="99"/>
      <c r="M144" s="99"/>
      <c r="N144" s="99"/>
      <c r="O144" s="99"/>
      <c r="P144" s="99"/>
      <c r="Q144" s="58"/>
      <c r="R144" s="58"/>
      <c r="S144" s="58"/>
      <c r="T144" s="58"/>
      <c r="U144"/>
      <c r="V144"/>
      <c r="W144" s="106"/>
      <c r="X144"/>
    </row>
    <row r="145" spans="4:24" s="44" customFormat="1" outlineLevel="1" x14ac:dyDescent="0.25">
      <c r="D145" s="175"/>
      <c r="E145" s="37" t="s">
        <v>73</v>
      </c>
      <c r="F145" s="38" t="s">
        <v>87</v>
      </c>
      <c r="G145" s="99"/>
      <c r="H145" s="99"/>
      <c r="I145" s="99"/>
      <c r="J145" s="99"/>
      <c r="K145" s="99"/>
      <c r="L145" s="99"/>
      <c r="M145" s="99"/>
      <c r="N145" s="99"/>
      <c r="O145" s="99"/>
      <c r="P145" s="99"/>
      <c r="Q145" s="58"/>
      <c r="R145" s="58"/>
      <c r="S145" s="58"/>
      <c r="T145" s="58"/>
      <c r="U145"/>
      <c r="V145"/>
      <c r="W145" s="106"/>
      <c r="X145"/>
    </row>
    <row r="146" spans="4:24" s="44" customFormat="1" outlineLevel="1" x14ac:dyDescent="0.25">
      <c r="D146" s="175"/>
      <c r="E146" s="37" t="s">
        <v>74</v>
      </c>
      <c r="F146" s="38" t="s">
        <v>87</v>
      </c>
      <c r="G146" s="99"/>
      <c r="H146" s="99"/>
      <c r="I146" s="99"/>
      <c r="J146" s="99"/>
      <c r="K146" s="99"/>
      <c r="L146" s="99"/>
      <c r="M146" s="99"/>
      <c r="N146" s="99"/>
      <c r="O146" s="99"/>
      <c r="P146" s="99"/>
      <c r="Q146" s="58"/>
      <c r="R146" s="58"/>
      <c r="S146" s="58"/>
      <c r="T146" s="58"/>
      <c r="U146"/>
      <c r="V146"/>
      <c r="W146" s="106"/>
      <c r="X146"/>
    </row>
    <row r="147" spans="4:24" s="44" customFormat="1" outlineLevel="1" x14ac:dyDescent="0.25">
      <c r="D147" s="176"/>
      <c r="E147" s="40" t="s">
        <v>75</v>
      </c>
      <c r="F147" s="41" t="s">
        <v>87</v>
      </c>
      <c r="G147" s="99"/>
      <c r="H147" s="99"/>
      <c r="I147" s="99"/>
      <c r="J147" s="99"/>
      <c r="K147" s="99"/>
      <c r="L147" s="99"/>
      <c r="M147" s="99"/>
      <c r="N147" s="99"/>
      <c r="O147" s="99"/>
      <c r="P147" s="99"/>
      <c r="Q147" s="54"/>
      <c r="R147" s="54"/>
      <c r="S147" s="54"/>
      <c r="T147" s="54"/>
      <c r="U147"/>
      <c r="V147"/>
      <c r="W147" s="106"/>
      <c r="X147"/>
    </row>
    <row r="148" spans="4:24" s="44" customFormat="1" outlineLevel="1" x14ac:dyDescent="0.25">
      <c r="D148" s="174" t="s">
        <v>88</v>
      </c>
      <c r="E148" s="34" t="s">
        <v>71</v>
      </c>
      <c r="F148" s="35" t="s">
        <v>89</v>
      </c>
      <c r="G148" s="99"/>
      <c r="H148" s="99"/>
      <c r="I148" s="99"/>
      <c r="J148" s="99"/>
      <c r="K148" s="99"/>
      <c r="L148" s="99"/>
      <c r="M148" s="99"/>
      <c r="N148" s="99"/>
      <c r="O148" s="99"/>
      <c r="P148" s="99"/>
      <c r="Q148" s="73"/>
      <c r="R148" s="73"/>
      <c r="S148" s="73"/>
      <c r="T148" s="73"/>
      <c r="U148"/>
      <c r="V148"/>
      <c r="W148" s="106"/>
      <c r="X148"/>
    </row>
    <row r="149" spans="4:24" s="44" customFormat="1" outlineLevel="1" x14ac:dyDescent="0.25">
      <c r="D149" s="175"/>
      <c r="E149" s="37" t="s">
        <v>73</v>
      </c>
      <c r="F149" s="38" t="s">
        <v>89</v>
      </c>
      <c r="G149" s="99"/>
      <c r="H149" s="99"/>
      <c r="I149" s="99"/>
      <c r="J149" s="99"/>
      <c r="K149" s="99"/>
      <c r="L149" s="99"/>
      <c r="M149" s="99"/>
      <c r="N149" s="99"/>
      <c r="O149" s="99"/>
      <c r="P149" s="99"/>
      <c r="Q149" s="58"/>
      <c r="R149" s="58"/>
      <c r="S149" s="58"/>
      <c r="T149" s="58"/>
      <c r="U149"/>
      <c r="V149"/>
      <c r="W149" s="106"/>
      <c r="X149"/>
    </row>
    <row r="150" spans="4:24" s="44" customFormat="1" outlineLevel="1" x14ac:dyDescent="0.25">
      <c r="D150" s="175"/>
      <c r="E150" s="37" t="s">
        <v>74</v>
      </c>
      <c r="F150" s="38" t="s">
        <v>89</v>
      </c>
      <c r="G150" s="99"/>
      <c r="H150" s="99"/>
      <c r="I150" s="99"/>
      <c r="J150" s="99"/>
      <c r="K150" s="99"/>
      <c r="L150" s="99"/>
      <c r="M150" s="99"/>
      <c r="N150" s="99"/>
      <c r="O150" s="99"/>
      <c r="P150" s="99"/>
      <c r="Q150" s="58"/>
      <c r="R150" s="58"/>
      <c r="S150" s="58"/>
      <c r="T150" s="58"/>
      <c r="U150"/>
      <c r="V150"/>
      <c r="W150" s="106"/>
      <c r="X150"/>
    </row>
    <row r="151" spans="4:24" s="44" customFormat="1" outlineLevel="1" x14ac:dyDescent="0.25">
      <c r="D151" s="176"/>
      <c r="E151" s="40" t="s">
        <v>75</v>
      </c>
      <c r="F151" s="41" t="s">
        <v>89</v>
      </c>
      <c r="G151" s="99"/>
      <c r="H151" s="99"/>
      <c r="I151" s="99"/>
      <c r="J151" s="99"/>
      <c r="K151" s="99"/>
      <c r="L151" s="99"/>
      <c r="M151" s="99"/>
      <c r="N151" s="99"/>
      <c r="O151" s="99"/>
      <c r="P151" s="99"/>
      <c r="Q151" s="61"/>
      <c r="R151" s="61"/>
      <c r="S151" s="61"/>
      <c r="T151" s="61"/>
      <c r="U151"/>
      <c r="V151"/>
      <c r="W151" s="106"/>
      <c r="X151"/>
    </row>
    <row r="152" spans="4:24" s="44" customFormat="1" outlineLevel="1" x14ac:dyDescent="0.25">
      <c r="D152" s="174" t="s">
        <v>90</v>
      </c>
      <c r="E152" s="34" t="s">
        <v>71</v>
      </c>
      <c r="F152" s="35" t="s">
        <v>37</v>
      </c>
      <c r="G152" s="99"/>
      <c r="H152" s="99"/>
      <c r="I152" s="99"/>
      <c r="J152" s="99"/>
      <c r="K152" s="99"/>
      <c r="L152" s="99"/>
      <c r="M152" s="99"/>
      <c r="N152" s="99"/>
      <c r="O152" s="99"/>
      <c r="P152" s="99"/>
      <c r="Q152" s="73"/>
      <c r="R152" s="73"/>
      <c r="S152" s="73"/>
      <c r="T152" s="73"/>
      <c r="U152"/>
      <c r="V152"/>
      <c r="W152" s="106"/>
      <c r="X152"/>
    </row>
    <row r="153" spans="4:24" s="44" customFormat="1" outlineLevel="1" x14ac:dyDescent="0.25">
      <c r="D153" s="175"/>
      <c r="E153" s="37" t="s">
        <v>73</v>
      </c>
      <c r="F153" s="38" t="s">
        <v>37</v>
      </c>
      <c r="G153" s="99"/>
      <c r="H153" s="99"/>
      <c r="I153" s="99"/>
      <c r="J153" s="99"/>
      <c r="K153" s="99"/>
      <c r="L153" s="99"/>
      <c r="M153" s="99"/>
      <c r="N153" s="99"/>
      <c r="O153" s="99"/>
      <c r="P153" s="99"/>
      <c r="Q153" s="58"/>
      <c r="R153" s="58"/>
      <c r="S153" s="58"/>
      <c r="T153" s="58"/>
      <c r="U153"/>
      <c r="V153"/>
      <c r="W153" s="106"/>
      <c r="X153"/>
    </row>
    <row r="154" spans="4:24" s="44" customFormat="1" outlineLevel="1" x14ac:dyDescent="0.25">
      <c r="D154" s="175"/>
      <c r="E154" s="37" t="s">
        <v>74</v>
      </c>
      <c r="F154" s="38" t="s">
        <v>37</v>
      </c>
      <c r="G154" s="99"/>
      <c r="H154" s="99"/>
      <c r="I154" s="99"/>
      <c r="J154" s="99"/>
      <c r="K154" s="99"/>
      <c r="L154" s="99"/>
      <c r="M154" s="99"/>
      <c r="N154" s="99"/>
      <c r="O154" s="99"/>
      <c r="P154" s="99"/>
      <c r="Q154" s="58"/>
      <c r="R154" s="58"/>
      <c r="S154" s="58"/>
      <c r="T154" s="58"/>
      <c r="U154"/>
      <c r="V154"/>
      <c r="W154" s="106"/>
      <c r="X154"/>
    </row>
    <row r="155" spans="4:24" s="44" customFormat="1" outlineLevel="1" x14ac:dyDescent="0.25">
      <c r="D155" s="176"/>
      <c r="E155" s="40" t="s">
        <v>75</v>
      </c>
      <c r="F155" s="41" t="s">
        <v>37</v>
      </c>
      <c r="G155" s="99"/>
      <c r="H155" s="99"/>
      <c r="I155" s="99"/>
      <c r="J155" s="99"/>
      <c r="K155" s="99"/>
      <c r="L155" s="99"/>
      <c r="M155" s="99"/>
      <c r="N155" s="99"/>
      <c r="O155" s="99"/>
      <c r="P155" s="99"/>
      <c r="Q155" s="61"/>
      <c r="R155" s="61"/>
      <c r="S155" s="61"/>
      <c r="T155" s="61"/>
      <c r="U155"/>
      <c r="V155"/>
      <c r="W155" s="106"/>
      <c r="X155"/>
    </row>
    <row r="156" spans="4:24" s="44" customFormat="1" outlineLevel="1" x14ac:dyDescent="0.25">
      <c r="D156" s="177" t="s">
        <v>91</v>
      </c>
      <c r="E156" s="34" t="s">
        <v>71</v>
      </c>
      <c r="F156" s="35" t="s">
        <v>37</v>
      </c>
      <c r="G156" s="99"/>
      <c r="H156" s="99"/>
      <c r="I156" s="99"/>
      <c r="J156" s="99"/>
      <c r="K156" s="99"/>
      <c r="L156" s="99"/>
      <c r="M156" s="99"/>
      <c r="N156" s="99"/>
      <c r="O156" s="99"/>
      <c r="P156" s="99"/>
      <c r="Q156" s="77"/>
      <c r="R156" s="77"/>
      <c r="S156" s="77"/>
      <c r="T156" s="77"/>
      <c r="U156"/>
      <c r="V156"/>
      <c r="W156" s="106"/>
      <c r="X156"/>
    </row>
    <row r="157" spans="4:24" s="44" customFormat="1" outlineLevel="1" x14ac:dyDescent="0.25">
      <c r="D157" s="178"/>
      <c r="E157" s="37" t="s">
        <v>73</v>
      </c>
      <c r="F157" s="38" t="s">
        <v>37</v>
      </c>
      <c r="G157" s="99"/>
      <c r="H157" s="99"/>
      <c r="I157" s="99"/>
      <c r="J157" s="99"/>
      <c r="K157" s="99"/>
      <c r="L157" s="99"/>
      <c r="M157" s="99"/>
      <c r="N157" s="99"/>
      <c r="O157" s="99"/>
      <c r="P157" s="99"/>
      <c r="Q157" s="58"/>
      <c r="R157" s="58"/>
      <c r="S157" s="58"/>
      <c r="T157" s="58"/>
      <c r="U157"/>
      <c r="V157"/>
      <c r="W157" s="106"/>
      <c r="X157"/>
    </row>
    <row r="158" spans="4:24" s="44" customFormat="1" outlineLevel="1" x14ac:dyDescent="0.25">
      <c r="D158" s="178"/>
      <c r="E158" s="37" t="s">
        <v>74</v>
      </c>
      <c r="F158" s="38" t="s">
        <v>37</v>
      </c>
      <c r="G158" s="99"/>
      <c r="H158" s="99"/>
      <c r="I158" s="99"/>
      <c r="J158" s="99"/>
      <c r="K158" s="99"/>
      <c r="L158" s="99"/>
      <c r="M158" s="99"/>
      <c r="N158" s="99"/>
      <c r="O158" s="99"/>
      <c r="P158" s="99"/>
      <c r="Q158" s="58"/>
      <c r="R158" s="58"/>
      <c r="S158" s="58"/>
      <c r="T158" s="58"/>
      <c r="U158"/>
      <c r="V158"/>
      <c r="W158" s="106"/>
      <c r="X158"/>
    </row>
    <row r="159" spans="4:24" s="44" customFormat="1" outlineLevel="1" x14ac:dyDescent="0.25">
      <c r="D159" s="179"/>
      <c r="E159" s="40" t="s">
        <v>75</v>
      </c>
      <c r="F159" s="41" t="s">
        <v>37</v>
      </c>
      <c r="G159" s="99"/>
      <c r="H159" s="99"/>
      <c r="I159" s="99"/>
      <c r="J159" s="99"/>
      <c r="K159" s="99"/>
      <c r="L159" s="99"/>
      <c r="M159" s="99"/>
      <c r="N159" s="99"/>
      <c r="O159" s="99"/>
      <c r="P159" s="99"/>
      <c r="Q159" s="58"/>
      <c r="R159" s="58"/>
      <c r="S159" s="58"/>
      <c r="T159" s="58"/>
      <c r="U159"/>
      <c r="V159"/>
      <c r="W159" s="106"/>
      <c r="X159"/>
    </row>
    <row r="160" spans="4:24" s="44" customFormat="1" ht="45.75" outlineLevel="1" thickBot="1" x14ac:dyDescent="0.3">
      <c r="D160" s="127" t="s">
        <v>92</v>
      </c>
      <c r="E160" s="128"/>
      <c r="F160" s="129" t="s">
        <v>37</v>
      </c>
      <c r="G160" s="99"/>
      <c r="H160" s="99"/>
      <c r="I160" s="99"/>
      <c r="J160" s="99"/>
      <c r="K160" s="99"/>
      <c r="L160" s="99"/>
      <c r="M160" s="99"/>
      <c r="N160" s="99"/>
      <c r="O160" s="99"/>
      <c r="P160" s="99"/>
      <c r="Q160" s="126"/>
      <c r="R160" s="126"/>
      <c r="S160" s="126"/>
      <c r="T160" s="126"/>
      <c r="U160"/>
      <c r="V160"/>
      <c r="W160" s="106"/>
      <c r="X160"/>
    </row>
    <row r="161" spans="4:24" s="44" customFormat="1" ht="15.75" thickBot="1" x14ac:dyDescent="0.3">
      <c r="E161" s="68" t="s">
        <v>93</v>
      </c>
      <c r="F161" s="45"/>
      <c r="G161" s="69">
        <f t="shared" ref="G161" si="19">+((G156-G152)*G148+(G157-G153)*G149+(G158-G154)*G150+(G159-G155)*G151)/100</f>
        <v>0</v>
      </c>
      <c r="H161" s="69">
        <f>+((H156-H152)*H148+(H157-H153)*H149+(H158-H154)*H150+(H159-H155)*H151)/100</f>
        <v>0</v>
      </c>
      <c r="I161" s="69">
        <f t="shared" ref="I161:O161" si="20">+((I156-I152)*I148+(I157-I153)*I149+(I158-I154)*I150+(I159-I155)*I151)/100</f>
        <v>0</v>
      </c>
      <c r="J161" s="69">
        <f t="shared" si="20"/>
        <v>0</v>
      </c>
      <c r="K161" s="69">
        <f t="shared" si="20"/>
        <v>0</v>
      </c>
      <c r="L161" s="69">
        <f t="shared" si="20"/>
        <v>0</v>
      </c>
      <c r="M161" s="69">
        <f t="shared" si="20"/>
        <v>0</v>
      </c>
      <c r="N161" s="69">
        <f t="shared" si="20"/>
        <v>0</v>
      </c>
      <c r="O161" s="69">
        <f t="shared" si="20"/>
        <v>0</v>
      </c>
      <c r="P161" s="69">
        <f>+((P156-P152)*P148+(P157-P153)*P149+(P158-P154)*P150+(P159-P155)*P151)/100</f>
        <v>0</v>
      </c>
      <c r="Q161" s="69">
        <f>+((Q$16-Q$10)*Q148+(Q$17-Q$11)*Q149+(Q$18-Q$12)*Q150+(Q$19-Q$13)*Q151)/100</f>
        <v>0</v>
      </c>
      <c r="R161" s="69">
        <f>+((R$16-R$10)*R148+(R$17-R$11)*R149+(R$18-R$12)*R150+(R$19-R$13)*R151)/100</f>
        <v>0</v>
      </c>
      <c r="S161" s="69">
        <f t="shared" ref="S161:T161" si="21">+((S$16-S$10)*S148+(S$17-S$11)*S149+(S$18-S$12)*S150+(S$19-S$13)*S151)/100</f>
        <v>0</v>
      </c>
      <c r="T161" s="69">
        <f t="shared" si="21"/>
        <v>0</v>
      </c>
      <c r="U161"/>
      <c r="V161"/>
      <c r="W161" s="106"/>
      <c r="X161"/>
    </row>
    <row r="162" spans="4:24" s="44" customFormat="1" x14ac:dyDescent="0.25">
      <c r="E162" s="68"/>
      <c r="F162" s="68"/>
      <c r="G162" s="45"/>
      <c r="H162" s="45"/>
      <c r="I162" s="45"/>
      <c r="J162" s="45"/>
      <c r="K162" s="45"/>
      <c r="L162" s="45"/>
      <c r="M162" s="45"/>
      <c r="N162" s="45"/>
      <c r="O162" s="45"/>
      <c r="P162" s="45"/>
      <c r="Q162" s="45"/>
      <c r="R162" s="45"/>
      <c r="S162" s="45"/>
      <c r="T162" s="45"/>
      <c r="U162"/>
      <c r="V162"/>
      <c r="W162" s="106"/>
      <c r="X162"/>
    </row>
    <row r="163" spans="4:24" s="44" customFormat="1" x14ac:dyDescent="0.25">
      <c r="D163" s="48" t="s">
        <v>100</v>
      </c>
      <c r="E163" s="49"/>
      <c r="G163" s="50"/>
      <c r="H163" s="50"/>
      <c r="I163" s="50"/>
      <c r="J163" s="50"/>
      <c r="K163" s="50"/>
      <c r="L163" s="50"/>
      <c r="M163" s="50"/>
      <c r="N163" s="50"/>
      <c r="O163" s="50"/>
      <c r="P163" s="50"/>
      <c r="Q163" s="50"/>
      <c r="R163" s="50"/>
      <c r="S163" s="50"/>
      <c r="T163" s="50"/>
      <c r="U163"/>
      <c r="V163"/>
      <c r="W163" s="106"/>
      <c r="X163"/>
    </row>
    <row r="164" spans="4:24" s="44" customFormat="1" outlineLevel="1" x14ac:dyDescent="0.25">
      <c r="D164" s="174" t="s">
        <v>86</v>
      </c>
      <c r="E164" s="34" t="s">
        <v>71</v>
      </c>
      <c r="F164" s="35" t="s">
        <v>87</v>
      </c>
      <c r="G164" s="99"/>
      <c r="H164" s="99"/>
      <c r="I164" s="99"/>
      <c r="J164" s="99"/>
      <c r="K164" s="99"/>
      <c r="L164" s="99"/>
      <c r="M164" s="99"/>
      <c r="N164" s="99"/>
      <c r="O164" s="99"/>
      <c r="P164" s="99"/>
      <c r="Q164" s="58"/>
      <c r="R164" s="58"/>
      <c r="S164" s="58"/>
      <c r="T164" s="58"/>
      <c r="U164"/>
      <c r="V164"/>
      <c r="W164" s="106"/>
      <c r="X164"/>
    </row>
    <row r="165" spans="4:24" s="44" customFormat="1" outlineLevel="1" x14ac:dyDescent="0.25">
      <c r="D165" s="175"/>
      <c r="E165" s="37" t="s">
        <v>73</v>
      </c>
      <c r="F165" s="38" t="s">
        <v>87</v>
      </c>
      <c r="G165" s="99"/>
      <c r="H165" s="99"/>
      <c r="I165" s="99"/>
      <c r="J165" s="99"/>
      <c r="K165" s="99"/>
      <c r="L165" s="99"/>
      <c r="M165" s="99"/>
      <c r="N165" s="99"/>
      <c r="O165" s="99"/>
      <c r="P165" s="99"/>
      <c r="Q165" s="58"/>
      <c r="R165" s="58"/>
      <c r="S165" s="58"/>
      <c r="T165" s="58"/>
      <c r="U165"/>
      <c r="V165"/>
      <c r="W165" s="106"/>
      <c r="X165"/>
    </row>
    <row r="166" spans="4:24" s="44" customFormat="1" outlineLevel="1" x14ac:dyDescent="0.25">
      <c r="D166" s="175"/>
      <c r="E166" s="37" t="s">
        <v>74</v>
      </c>
      <c r="F166" s="38" t="s">
        <v>87</v>
      </c>
      <c r="G166" s="99"/>
      <c r="H166" s="99"/>
      <c r="I166" s="99"/>
      <c r="J166" s="99"/>
      <c r="K166" s="99"/>
      <c r="L166" s="99"/>
      <c r="M166" s="99"/>
      <c r="N166" s="99"/>
      <c r="O166" s="99"/>
      <c r="P166" s="99"/>
      <c r="Q166" s="58"/>
      <c r="R166" s="58"/>
      <c r="S166" s="58"/>
      <c r="T166" s="58"/>
      <c r="U166"/>
      <c r="V166"/>
      <c r="W166" s="106"/>
      <c r="X166"/>
    </row>
    <row r="167" spans="4:24" s="44" customFormat="1" outlineLevel="1" x14ac:dyDescent="0.25">
      <c r="D167" s="176"/>
      <c r="E167" s="40" t="s">
        <v>75</v>
      </c>
      <c r="F167" s="41" t="s">
        <v>87</v>
      </c>
      <c r="G167" s="99"/>
      <c r="H167" s="99"/>
      <c r="I167" s="99"/>
      <c r="J167" s="99"/>
      <c r="K167" s="99"/>
      <c r="L167" s="99"/>
      <c r="M167" s="99"/>
      <c r="N167" s="99"/>
      <c r="O167" s="99"/>
      <c r="P167" s="99"/>
      <c r="Q167" s="54"/>
      <c r="R167" s="54"/>
      <c r="S167" s="54"/>
      <c r="T167" s="54"/>
      <c r="U167"/>
      <c r="V167"/>
      <c r="W167" s="106"/>
      <c r="X167"/>
    </row>
    <row r="168" spans="4:24" s="44" customFormat="1" outlineLevel="1" x14ac:dyDescent="0.25">
      <c r="D168" s="174" t="s">
        <v>88</v>
      </c>
      <c r="E168" s="34" t="s">
        <v>71</v>
      </c>
      <c r="F168" s="35" t="s">
        <v>89</v>
      </c>
      <c r="G168" s="99"/>
      <c r="H168" s="99"/>
      <c r="I168" s="99"/>
      <c r="J168" s="99"/>
      <c r="K168" s="99"/>
      <c r="L168" s="99"/>
      <c r="M168" s="99"/>
      <c r="N168" s="99"/>
      <c r="O168" s="99"/>
      <c r="P168" s="99"/>
      <c r="Q168" s="73"/>
      <c r="R168" s="73"/>
      <c r="S168" s="73"/>
      <c r="T168" s="73"/>
      <c r="U168"/>
      <c r="V168"/>
      <c r="W168" s="106"/>
      <c r="X168"/>
    </row>
    <row r="169" spans="4:24" s="44" customFormat="1" outlineLevel="1" x14ac:dyDescent="0.25">
      <c r="D169" s="175"/>
      <c r="E169" s="37" t="s">
        <v>73</v>
      </c>
      <c r="F169" s="38" t="s">
        <v>89</v>
      </c>
      <c r="G169" s="99"/>
      <c r="H169" s="99"/>
      <c r="I169" s="99"/>
      <c r="J169" s="99"/>
      <c r="K169" s="99"/>
      <c r="L169" s="99"/>
      <c r="M169" s="99"/>
      <c r="N169" s="99"/>
      <c r="O169" s="99"/>
      <c r="P169" s="99"/>
      <c r="Q169" s="58"/>
      <c r="R169" s="58"/>
      <c r="S169" s="58"/>
      <c r="T169" s="58"/>
      <c r="U169"/>
      <c r="V169"/>
      <c r="W169" s="106"/>
      <c r="X169"/>
    </row>
    <row r="170" spans="4:24" s="44" customFormat="1" outlineLevel="1" x14ac:dyDescent="0.25">
      <c r="D170" s="175"/>
      <c r="E170" s="37" t="s">
        <v>74</v>
      </c>
      <c r="F170" s="38" t="s">
        <v>89</v>
      </c>
      <c r="G170" s="99"/>
      <c r="H170" s="99"/>
      <c r="I170" s="99"/>
      <c r="J170" s="99"/>
      <c r="K170" s="99"/>
      <c r="L170" s="99"/>
      <c r="M170" s="99"/>
      <c r="N170" s="99"/>
      <c r="O170" s="99"/>
      <c r="P170" s="99"/>
      <c r="Q170" s="58"/>
      <c r="R170" s="58"/>
      <c r="S170" s="58"/>
      <c r="T170" s="58"/>
      <c r="U170"/>
      <c r="V170"/>
      <c r="W170" s="106"/>
      <c r="X170"/>
    </row>
    <row r="171" spans="4:24" s="44" customFormat="1" outlineLevel="1" x14ac:dyDescent="0.25">
      <c r="D171" s="176"/>
      <c r="E171" s="40" t="s">
        <v>75</v>
      </c>
      <c r="F171" s="41" t="s">
        <v>89</v>
      </c>
      <c r="G171" s="99"/>
      <c r="H171" s="99"/>
      <c r="I171" s="99"/>
      <c r="J171" s="99"/>
      <c r="K171" s="99"/>
      <c r="L171" s="99"/>
      <c r="M171" s="99"/>
      <c r="N171" s="99"/>
      <c r="O171" s="99"/>
      <c r="P171" s="99"/>
      <c r="Q171" s="61"/>
      <c r="R171" s="61"/>
      <c r="S171" s="61"/>
      <c r="T171" s="61"/>
      <c r="U171"/>
      <c r="V171"/>
      <c r="W171" s="106"/>
      <c r="X171"/>
    </row>
    <row r="172" spans="4:24" s="44" customFormat="1" outlineLevel="1" x14ac:dyDescent="0.25">
      <c r="D172" s="174" t="s">
        <v>90</v>
      </c>
      <c r="E172" s="34" t="s">
        <v>71</v>
      </c>
      <c r="F172" s="35" t="s">
        <v>37</v>
      </c>
      <c r="G172" s="99"/>
      <c r="H172" s="99"/>
      <c r="I172" s="99"/>
      <c r="J172" s="99"/>
      <c r="K172" s="99"/>
      <c r="L172" s="99"/>
      <c r="M172" s="99"/>
      <c r="N172" s="99"/>
      <c r="O172" s="99"/>
      <c r="P172" s="99"/>
      <c r="Q172" s="73"/>
      <c r="R172" s="73"/>
      <c r="S172" s="73"/>
      <c r="T172" s="73"/>
      <c r="U172"/>
      <c r="V172"/>
      <c r="W172" s="106"/>
      <c r="X172"/>
    </row>
    <row r="173" spans="4:24" s="44" customFormat="1" outlineLevel="1" x14ac:dyDescent="0.25">
      <c r="D173" s="175"/>
      <c r="E173" s="37" t="s">
        <v>73</v>
      </c>
      <c r="F173" s="38" t="s">
        <v>37</v>
      </c>
      <c r="G173" s="99"/>
      <c r="H173" s="99"/>
      <c r="I173" s="99"/>
      <c r="J173" s="99"/>
      <c r="K173" s="99"/>
      <c r="L173" s="99"/>
      <c r="M173" s="99"/>
      <c r="N173" s="99"/>
      <c r="O173" s="99"/>
      <c r="P173" s="99"/>
      <c r="Q173" s="58"/>
      <c r="R173" s="58"/>
      <c r="S173" s="58"/>
      <c r="T173" s="58"/>
      <c r="U173"/>
      <c r="V173"/>
      <c r="W173" s="106"/>
      <c r="X173"/>
    </row>
    <row r="174" spans="4:24" s="44" customFormat="1" outlineLevel="1" x14ac:dyDescent="0.25">
      <c r="D174" s="175"/>
      <c r="E174" s="37" t="s">
        <v>74</v>
      </c>
      <c r="F174" s="38" t="s">
        <v>37</v>
      </c>
      <c r="G174" s="99"/>
      <c r="H174" s="99"/>
      <c r="I174" s="99"/>
      <c r="J174" s="99"/>
      <c r="K174" s="99"/>
      <c r="L174" s="99"/>
      <c r="M174" s="99"/>
      <c r="N174" s="99"/>
      <c r="O174" s="99"/>
      <c r="P174" s="99"/>
      <c r="Q174" s="58"/>
      <c r="R174" s="58"/>
      <c r="S174" s="58"/>
      <c r="T174" s="58"/>
      <c r="U174"/>
      <c r="V174"/>
      <c r="W174" s="106"/>
      <c r="X174"/>
    </row>
    <row r="175" spans="4:24" s="44" customFormat="1" outlineLevel="1" x14ac:dyDescent="0.25">
      <c r="D175" s="176"/>
      <c r="E175" s="40" t="s">
        <v>75</v>
      </c>
      <c r="F175" s="41" t="s">
        <v>37</v>
      </c>
      <c r="G175" s="99"/>
      <c r="H175" s="99"/>
      <c r="I175" s="99"/>
      <c r="J175" s="99"/>
      <c r="K175" s="99"/>
      <c r="L175" s="99"/>
      <c r="M175" s="99"/>
      <c r="N175" s="99"/>
      <c r="O175" s="99"/>
      <c r="P175" s="99"/>
      <c r="Q175" s="61"/>
      <c r="R175" s="61"/>
      <c r="S175" s="61"/>
      <c r="T175" s="61"/>
      <c r="U175"/>
      <c r="V175"/>
      <c r="W175" s="106"/>
      <c r="X175"/>
    </row>
    <row r="176" spans="4:24" s="44" customFormat="1" outlineLevel="1" x14ac:dyDescent="0.25">
      <c r="D176" s="177" t="s">
        <v>91</v>
      </c>
      <c r="E176" s="34" t="s">
        <v>71</v>
      </c>
      <c r="F176" s="35" t="s">
        <v>37</v>
      </c>
      <c r="G176" s="99"/>
      <c r="H176" s="99"/>
      <c r="I176" s="99"/>
      <c r="J176" s="99"/>
      <c r="K176" s="99"/>
      <c r="L176" s="99"/>
      <c r="M176" s="99"/>
      <c r="N176" s="99"/>
      <c r="O176" s="99"/>
      <c r="P176" s="99"/>
      <c r="Q176" s="77"/>
      <c r="R176" s="77"/>
      <c r="S176" s="77"/>
      <c r="T176" s="77"/>
      <c r="U176"/>
      <c r="V176"/>
      <c r="W176" s="106"/>
      <c r="X176"/>
    </row>
    <row r="177" spans="4:24" s="44" customFormat="1" outlineLevel="1" x14ac:dyDescent="0.25">
      <c r="D177" s="178"/>
      <c r="E177" s="37" t="s">
        <v>73</v>
      </c>
      <c r="F177" s="38" t="s">
        <v>37</v>
      </c>
      <c r="G177" s="99"/>
      <c r="H177" s="99"/>
      <c r="I177" s="99"/>
      <c r="J177" s="99"/>
      <c r="K177" s="99"/>
      <c r="L177" s="99"/>
      <c r="M177" s="99"/>
      <c r="N177" s="99"/>
      <c r="O177" s="99"/>
      <c r="P177" s="99"/>
      <c r="Q177" s="58"/>
      <c r="R177" s="58"/>
      <c r="S177" s="58"/>
      <c r="T177" s="58"/>
      <c r="U177"/>
      <c r="V177"/>
      <c r="W177" s="106"/>
      <c r="X177"/>
    </row>
    <row r="178" spans="4:24" s="44" customFormat="1" outlineLevel="1" x14ac:dyDescent="0.25">
      <c r="D178" s="178"/>
      <c r="E178" s="37" t="s">
        <v>74</v>
      </c>
      <c r="F178" s="38" t="s">
        <v>37</v>
      </c>
      <c r="G178" s="99"/>
      <c r="H178" s="99"/>
      <c r="I178" s="99"/>
      <c r="J178" s="99"/>
      <c r="K178" s="99"/>
      <c r="L178" s="99"/>
      <c r="M178" s="99"/>
      <c r="N178" s="99"/>
      <c r="O178" s="99"/>
      <c r="P178" s="99"/>
      <c r="Q178" s="58"/>
      <c r="R178" s="58"/>
      <c r="S178" s="58"/>
      <c r="T178" s="58"/>
      <c r="U178"/>
      <c r="V178"/>
      <c r="W178" s="106"/>
      <c r="X178"/>
    </row>
    <row r="179" spans="4:24" s="44" customFormat="1" outlineLevel="1" x14ac:dyDescent="0.25">
      <c r="D179" s="179"/>
      <c r="E179" s="40" t="s">
        <v>75</v>
      </c>
      <c r="F179" s="41" t="s">
        <v>37</v>
      </c>
      <c r="G179" s="99"/>
      <c r="H179" s="99"/>
      <c r="I179" s="99"/>
      <c r="J179" s="99"/>
      <c r="K179" s="99"/>
      <c r="L179" s="99"/>
      <c r="M179" s="99"/>
      <c r="N179" s="99"/>
      <c r="O179" s="99"/>
      <c r="P179" s="99"/>
      <c r="Q179" s="58"/>
      <c r="R179" s="58"/>
      <c r="S179" s="58"/>
      <c r="T179" s="58"/>
      <c r="U179"/>
      <c r="V179"/>
      <c r="W179" s="106"/>
      <c r="X179"/>
    </row>
    <row r="180" spans="4:24" s="44" customFormat="1" ht="45.75" outlineLevel="1" thickBot="1" x14ac:dyDescent="0.3">
      <c r="D180" s="127" t="s">
        <v>92</v>
      </c>
      <c r="E180" s="128"/>
      <c r="F180" s="129" t="s">
        <v>37</v>
      </c>
      <c r="G180" s="99"/>
      <c r="H180" s="99"/>
      <c r="I180" s="99"/>
      <c r="J180" s="99"/>
      <c r="K180" s="99"/>
      <c r="L180" s="99"/>
      <c r="M180" s="99"/>
      <c r="N180" s="99"/>
      <c r="O180" s="99"/>
      <c r="P180" s="99"/>
      <c r="Q180" s="126"/>
      <c r="R180" s="126"/>
      <c r="S180" s="126"/>
      <c r="T180" s="126"/>
      <c r="U180"/>
      <c r="V180"/>
      <c r="W180" s="106"/>
      <c r="X180"/>
    </row>
    <row r="181" spans="4:24" s="44" customFormat="1" ht="15.75" thickBot="1" x14ac:dyDescent="0.3">
      <c r="E181" s="68" t="s">
        <v>93</v>
      </c>
      <c r="F181" s="45"/>
      <c r="G181" s="69">
        <f t="shared" ref="G181" si="22">+((G176-G172)*G168+(G177-G173)*G169+(G178-G174)*G170+(G179-G175)*G171)/100</f>
        <v>0</v>
      </c>
      <c r="H181" s="69">
        <f>+((H176-H172)*H168+(H177-H173)*H169+(H178-H174)*H170+(H179-H175)*H171)/100</f>
        <v>0</v>
      </c>
      <c r="I181" s="69">
        <f t="shared" ref="I181:O181" si="23">+((I176-I172)*I168+(I177-I173)*I169+(I178-I174)*I170+(I179-I175)*I171)/100</f>
        <v>0</v>
      </c>
      <c r="J181" s="69">
        <f t="shared" si="23"/>
        <v>0</v>
      </c>
      <c r="K181" s="69">
        <f t="shared" si="23"/>
        <v>0</v>
      </c>
      <c r="L181" s="69">
        <f t="shared" si="23"/>
        <v>0</v>
      </c>
      <c r="M181" s="69">
        <f t="shared" si="23"/>
        <v>0</v>
      </c>
      <c r="N181" s="69">
        <f t="shared" si="23"/>
        <v>0</v>
      </c>
      <c r="O181" s="69">
        <f t="shared" si="23"/>
        <v>0</v>
      </c>
      <c r="P181" s="69">
        <f>+((P176-P172)*P168+(P177-P173)*P169+(P178-P174)*P170+(P179-P175)*P171)/100</f>
        <v>0</v>
      </c>
      <c r="Q181" s="69">
        <f>+((Q$16-Q$10)*Q168+(Q$17-Q$11)*Q169+(Q$18-Q$12)*Q170+(Q$19-Q$13)*Q171)/100</f>
        <v>0</v>
      </c>
      <c r="R181" s="69">
        <f>+((R$16-R$10)*R168+(R$17-R$11)*R169+(R$18-R$12)*R170+(R$19-R$13)*R171)/100</f>
        <v>0</v>
      </c>
      <c r="S181" s="69">
        <f t="shared" ref="S181:T181" si="24">+((S$16-S$10)*S168+(S$17-S$11)*S169+(S$18-S$12)*S170+(S$19-S$13)*S171)/100</f>
        <v>0</v>
      </c>
      <c r="T181" s="69">
        <f t="shared" si="24"/>
        <v>0</v>
      </c>
      <c r="U181"/>
      <c r="V181"/>
      <c r="W181" s="106"/>
      <c r="X181"/>
    </row>
    <row r="182" spans="4:24" s="44" customFormat="1" x14ac:dyDescent="0.25">
      <c r="E182" s="68"/>
      <c r="F182" s="68"/>
      <c r="G182" s="45"/>
      <c r="H182" s="45"/>
      <c r="I182" s="45"/>
      <c r="J182" s="45"/>
      <c r="K182" s="45"/>
      <c r="L182" s="45"/>
      <c r="M182" s="45"/>
      <c r="N182" s="45"/>
      <c r="O182" s="45"/>
      <c r="P182" s="45"/>
      <c r="Q182" s="45"/>
      <c r="R182" s="45"/>
      <c r="S182" s="45"/>
      <c r="T182" s="45"/>
      <c r="U182"/>
      <c r="V182"/>
      <c r="W182" s="106"/>
      <c r="X182"/>
    </row>
    <row r="183" spans="4:24" s="44" customFormat="1" x14ac:dyDescent="0.25">
      <c r="D183" s="48" t="s">
        <v>101</v>
      </c>
      <c r="E183" s="49"/>
      <c r="G183" s="50"/>
      <c r="H183" s="50"/>
      <c r="I183" s="50"/>
      <c r="J183" s="50"/>
      <c r="K183" s="50"/>
      <c r="L183" s="50"/>
      <c r="M183" s="50"/>
      <c r="N183" s="50"/>
      <c r="O183" s="50"/>
      <c r="P183" s="50"/>
      <c r="Q183" s="50"/>
      <c r="R183" s="50"/>
      <c r="S183" s="50"/>
      <c r="T183" s="50"/>
      <c r="U183"/>
      <c r="V183"/>
      <c r="W183" s="106"/>
      <c r="X183"/>
    </row>
    <row r="184" spans="4:24" s="44" customFormat="1" outlineLevel="1" x14ac:dyDescent="0.25">
      <c r="D184" s="174" t="s">
        <v>86</v>
      </c>
      <c r="E184" s="34" t="s">
        <v>71</v>
      </c>
      <c r="F184" s="35" t="s">
        <v>87</v>
      </c>
      <c r="G184" s="99"/>
      <c r="H184" s="99"/>
      <c r="I184" s="99"/>
      <c r="J184" s="99"/>
      <c r="K184" s="99"/>
      <c r="L184" s="99"/>
      <c r="M184" s="99"/>
      <c r="N184" s="99"/>
      <c r="O184" s="99"/>
      <c r="P184" s="99"/>
      <c r="Q184" s="58"/>
      <c r="R184" s="58"/>
      <c r="S184" s="58"/>
      <c r="T184" s="58"/>
      <c r="U184"/>
      <c r="V184"/>
      <c r="W184" s="106"/>
      <c r="X184"/>
    </row>
    <row r="185" spans="4:24" s="44" customFormat="1" outlineLevel="1" x14ac:dyDescent="0.25">
      <c r="D185" s="175"/>
      <c r="E185" s="37" t="s">
        <v>73</v>
      </c>
      <c r="F185" s="38" t="s">
        <v>87</v>
      </c>
      <c r="G185" s="99"/>
      <c r="H185" s="99"/>
      <c r="I185" s="99"/>
      <c r="J185" s="99"/>
      <c r="K185" s="99"/>
      <c r="L185" s="99"/>
      <c r="M185" s="99"/>
      <c r="N185" s="99"/>
      <c r="O185" s="99"/>
      <c r="P185" s="99"/>
      <c r="Q185" s="58"/>
      <c r="R185" s="58"/>
      <c r="S185" s="58"/>
      <c r="T185" s="58"/>
      <c r="U185"/>
      <c r="V185"/>
      <c r="W185" s="106"/>
      <c r="X185"/>
    </row>
    <row r="186" spans="4:24" s="44" customFormat="1" outlineLevel="1" x14ac:dyDescent="0.25">
      <c r="D186" s="175"/>
      <c r="E186" s="37" t="s">
        <v>74</v>
      </c>
      <c r="F186" s="38" t="s">
        <v>87</v>
      </c>
      <c r="G186" s="99"/>
      <c r="H186" s="99"/>
      <c r="I186" s="99"/>
      <c r="J186" s="99"/>
      <c r="K186" s="99"/>
      <c r="L186" s="99"/>
      <c r="M186" s="99"/>
      <c r="N186" s="99"/>
      <c r="O186" s="99"/>
      <c r="P186" s="99"/>
      <c r="Q186" s="58"/>
      <c r="R186" s="58"/>
      <c r="S186" s="58"/>
      <c r="T186" s="58"/>
      <c r="U186"/>
      <c r="V186"/>
      <c r="W186" s="106"/>
      <c r="X186"/>
    </row>
    <row r="187" spans="4:24" s="44" customFormat="1" outlineLevel="1" x14ac:dyDescent="0.25">
      <c r="D187" s="176"/>
      <c r="E187" s="40" t="s">
        <v>75</v>
      </c>
      <c r="F187" s="41" t="s">
        <v>87</v>
      </c>
      <c r="G187" s="99"/>
      <c r="H187" s="99"/>
      <c r="I187" s="99"/>
      <c r="J187" s="99"/>
      <c r="K187" s="99"/>
      <c r="L187" s="99"/>
      <c r="M187" s="99"/>
      <c r="N187" s="99"/>
      <c r="O187" s="99"/>
      <c r="P187" s="99"/>
      <c r="Q187" s="54"/>
      <c r="R187" s="54"/>
      <c r="S187" s="54"/>
      <c r="T187" s="54"/>
      <c r="U187"/>
      <c r="V187"/>
      <c r="W187" s="106"/>
      <c r="X187"/>
    </row>
    <row r="188" spans="4:24" s="44" customFormat="1" outlineLevel="1" x14ac:dyDescent="0.25">
      <c r="D188" s="174" t="s">
        <v>88</v>
      </c>
      <c r="E188" s="34" t="s">
        <v>71</v>
      </c>
      <c r="F188" s="35" t="s">
        <v>89</v>
      </c>
      <c r="G188" s="99"/>
      <c r="H188" s="99"/>
      <c r="I188" s="99"/>
      <c r="J188" s="99"/>
      <c r="K188" s="99"/>
      <c r="L188" s="99"/>
      <c r="M188" s="99"/>
      <c r="N188" s="99"/>
      <c r="O188" s="99"/>
      <c r="P188" s="99"/>
      <c r="Q188" s="73"/>
      <c r="R188" s="73"/>
      <c r="S188" s="73"/>
      <c r="T188" s="73"/>
      <c r="U188"/>
      <c r="V188"/>
      <c r="W188" s="106"/>
      <c r="X188"/>
    </row>
    <row r="189" spans="4:24" s="44" customFormat="1" outlineLevel="1" x14ac:dyDescent="0.25">
      <c r="D189" s="175"/>
      <c r="E189" s="37" t="s">
        <v>73</v>
      </c>
      <c r="F189" s="38" t="s">
        <v>89</v>
      </c>
      <c r="G189" s="99"/>
      <c r="H189" s="99"/>
      <c r="I189" s="99"/>
      <c r="J189" s="99"/>
      <c r="K189" s="99"/>
      <c r="L189" s="99"/>
      <c r="M189" s="99"/>
      <c r="N189" s="99"/>
      <c r="O189" s="99"/>
      <c r="P189" s="99"/>
      <c r="Q189" s="58"/>
      <c r="R189" s="58"/>
      <c r="S189" s="58"/>
      <c r="T189" s="58"/>
      <c r="U189"/>
      <c r="V189"/>
      <c r="W189" s="106"/>
      <c r="X189"/>
    </row>
    <row r="190" spans="4:24" s="44" customFormat="1" outlineLevel="1" x14ac:dyDescent="0.25">
      <c r="D190" s="175"/>
      <c r="E190" s="37" t="s">
        <v>74</v>
      </c>
      <c r="F190" s="38" t="s">
        <v>89</v>
      </c>
      <c r="G190" s="99"/>
      <c r="H190" s="99"/>
      <c r="I190" s="99"/>
      <c r="J190" s="99"/>
      <c r="K190" s="99"/>
      <c r="L190" s="99"/>
      <c r="M190" s="99"/>
      <c r="N190" s="99"/>
      <c r="O190" s="99"/>
      <c r="P190" s="99"/>
      <c r="Q190" s="58"/>
      <c r="R190" s="58"/>
      <c r="S190" s="58"/>
      <c r="T190" s="58"/>
      <c r="U190"/>
      <c r="V190"/>
      <c r="W190" s="106"/>
      <c r="X190"/>
    </row>
    <row r="191" spans="4:24" s="44" customFormat="1" outlineLevel="1" x14ac:dyDescent="0.25">
      <c r="D191" s="176"/>
      <c r="E191" s="40" t="s">
        <v>75</v>
      </c>
      <c r="F191" s="41" t="s">
        <v>89</v>
      </c>
      <c r="G191" s="99"/>
      <c r="H191" s="99"/>
      <c r="I191" s="99"/>
      <c r="J191" s="99"/>
      <c r="K191" s="99"/>
      <c r="L191" s="99"/>
      <c r="M191" s="99"/>
      <c r="N191" s="99"/>
      <c r="O191" s="99"/>
      <c r="P191" s="99"/>
      <c r="Q191" s="61"/>
      <c r="R191" s="61"/>
      <c r="S191" s="61"/>
      <c r="T191" s="61"/>
      <c r="U191"/>
      <c r="V191"/>
      <c r="W191" s="106"/>
      <c r="X191"/>
    </row>
    <row r="192" spans="4:24" s="44" customFormat="1" outlineLevel="1" x14ac:dyDescent="0.25">
      <c r="D192" s="174" t="s">
        <v>90</v>
      </c>
      <c r="E192" s="34" t="s">
        <v>71</v>
      </c>
      <c r="F192" s="35" t="s">
        <v>37</v>
      </c>
      <c r="G192" s="99"/>
      <c r="H192" s="99"/>
      <c r="I192" s="99"/>
      <c r="J192" s="99"/>
      <c r="K192" s="99"/>
      <c r="L192" s="99"/>
      <c r="M192" s="99"/>
      <c r="N192" s="99"/>
      <c r="O192" s="99"/>
      <c r="P192" s="99"/>
      <c r="Q192" s="73"/>
      <c r="R192" s="73"/>
      <c r="S192" s="73"/>
      <c r="T192" s="73"/>
      <c r="U192"/>
      <c r="V192"/>
      <c r="W192" s="106"/>
      <c r="X192"/>
    </row>
    <row r="193" spans="4:24" s="44" customFormat="1" outlineLevel="1" x14ac:dyDescent="0.25">
      <c r="D193" s="175"/>
      <c r="E193" s="37" t="s">
        <v>73</v>
      </c>
      <c r="F193" s="38" t="s">
        <v>37</v>
      </c>
      <c r="G193" s="99"/>
      <c r="H193" s="99"/>
      <c r="I193" s="99"/>
      <c r="J193" s="99"/>
      <c r="K193" s="99"/>
      <c r="L193" s="99"/>
      <c r="M193" s="99"/>
      <c r="N193" s="99"/>
      <c r="O193" s="99"/>
      <c r="P193" s="99"/>
      <c r="Q193" s="58"/>
      <c r="R193" s="58"/>
      <c r="S193" s="58"/>
      <c r="T193" s="58"/>
      <c r="U193"/>
      <c r="V193"/>
      <c r="W193" s="106"/>
      <c r="X193"/>
    </row>
    <row r="194" spans="4:24" s="44" customFormat="1" outlineLevel="1" x14ac:dyDescent="0.25">
      <c r="D194" s="175"/>
      <c r="E194" s="37" t="s">
        <v>74</v>
      </c>
      <c r="F194" s="38" t="s">
        <v>37</v>
      </c>
      <c r="G194" s="99"/>
      <c r="H194" s="99"/>
      <c r="I194" s="99"/>
      <c r="J194" s="99"/>
      <c r="K194" s="99"/>
      <c r="L194" s="99"/>
      <c r="M194" s="99"/>
      <c r="N194" s="99"/>
      <c r="O194" s="99"/>
      <c r="P194" s="99"/>
      <c r="Q194" s="58"/>
      <c r="R194" s="58"/>
      <c r="S194" s="58"/>
      <c r="T194" s="58"/>
      <c r="U194"/>
      <c r="V194"/>
      <c r="W194" s="106"/>
      <c r="X194"/>
    </row>
    <row r="195" spans="4:24" s="44" customFormat="1" outlineLevel="1" x14ac:dyDescent="0.25">
      <c r="D195" s="176"/>
      <c r="E195" s="40" t="s">
        <v>75</v>
      </c>
      <c r="F195" s="41" t="s">
        <v>37</v>
      </c>
      <c r="G195" s="99"/>
      <c r="H195" s="99"/>
      <c r="I195" s="99"/>
      <c r="J195" s="99"/>
      <c r="K195" s="99"/>
      <c r="L195" s="99"/>
      <c r="M195" s="99"/>
      <c r="N195" s="99"/>
      <c r="O195" s="99"/>
      <c r="P195" s="99"/>
      <c r="Q195" s="61"/>
      <c r="R195" s="61"/>
      <c r="S195" s="61"/>
      <c r="T195" s="61"/>
      <c r="U195"/>
      <c r="V195"/>
      <c r="W195" s="106"/>
      <c r="X195"/>
    </row>
    <row r="196" spans="4:24" s="44" customFormat="1" outlineLevel="1" x14ac:dyDescent="0.25">
      <c r="D196" s="177" t="s">
        <v>91</v>
      </c>
      <c r="E196" s="34" t="s">
        <v>71</v>
      </c>
      <c r="F196" s="35" t="s">
        <v>37</v>
      </c>
      <c r="G196" s="99"/>
      <c r="H196" s="99"/>
      <c r="I196" s="99"/>
      <c r="J196" s="99"/>
      <c r="K196" s="99"/>
      <c r="L196" s="99"/>
      <c r="M196" s="99"/>
      <c r="N196" s="99"/>
      <c r="O196" s="99"/>
      <c r="P196" s="99"/>
      <c r="Q196" s="77"/>
      <c r="R196" s="77"/>
      <c r="S196" s="77"/>
      <c r="T196" s="77"/>
      <c r="U196"/>
      <c r="V196"/>
      <c r="W196" s="106"/>
      <c r="X196"/>
    </row>
    <row r="197" spans="4:24" s="44" customFormat="1" outlineLevel="1" x14ac:dyDescent="0.25">
      <c r="D197" s="178"/>
      <c r="E197" s="37" t="s">
        <v>73</v>
      </c>
      <c r="F197" s="38" t="s">
        <v>37</v>
      </c>
      <c r="G197" s="99"/>
      <c r="H197" s="99"/>
      <c r="I197" s="99"/>
      <c r="J197" s="99"/>
      <c r="K197" s="99"/>
      <c r="L197" s="99"/>
      <c r="M197" s="99"/>
      <c r="N197" s="99"/>
      <c r="O197" s="99"/>
      <c r="P197" s="99"/>
      <c r="Q197" s="58"/>
      <c r="R197" s="58"/>
      <c r="S197" s="58"/>
      <c r="T197" s="58"/>
      <c r="U197"/>
      <c r="V197"/>
      <c r="W197" s="106"/>
      <c r="X197"/>
    </row>
    <row r="198" spans="4:24" s="44" customFormat="1" outlineLevel="1" x14ac:dyDescent="0.25">
      <c r="D198" s="178"/>
      <c r="E198" s="37" t="s">
        <v>74</v>
      </c>
      <c r="F198" s="38" t="s">
        <v>37</v>
      </c>
      <c r="G198" s="99"/>
      <c r="H198" s="99"/>
      <c r="I198" s="99"/>
      <c r="J198" s="99"/>
      <c r="K198" s="99"/>
      <c r="L198" s="99"/>
      <c r="M198" s="99"/>
      <c r="N198" s="99"/>
      <c r="O198" s="99"/>
      <c r="P198" s="99"/>
      <c r="Q198" s="58"/>
      <c r="R198" s="58"/>
      <c r="S198" s="58"/>
      <c r="T198" s="58"/>
      <c r="U198"/>
      <c r="V198"/>
      <c r="W198" s="106"/>
      <c r="X198"/>
    </row>
    <row r="199" spans="4:24" s="44" customFormat="1" outlineLevel="1" x14ac:dyDescent="0.25">
      <c r="D199" s="179"/>
      <c r="E199" s="40" t="s">
        <v>75</v>
      </c>
      <c r="F199" s="41" t="s">
        <v>37</v>
      </c>
      <c r="G199" s="99"/>
      <c r="H199" s="99"/>
      <c r="I199" s="99"/>
      <c r="J199" s="99"/>
      <c r="K199" s="99"/>
      <c r="L199" s="99"/>
      <c r="M199" s="99"/>
      <c r="N199" s="99"/>
      <c r="O199" s="99"/>
      <c r="P199" s="99"/>
      <c r="Q199" s="58"/>
      <c r="R199" s="58"/>
      <c r="S199" s="58"/>
      <c r="T199" s="58"/>
      <c r="U199"/>
      <c r="V199"/>
      <c r="W199" s="106"/>
      <c r="X199"/>
    </row>
    <row r="200" spans="4:24" s="44" customFormat="1" ht="45.75" outlineLevel="1" thickBot="1" x14ac:dyDescent="0.3">
      <c r="D200" s="127" t="s">
        <v>92</v>
      </c>
      <c r="E200" s="128"/>
      <c r="F200" s="129" t="s">
        <v>37</v>
      </c>
      <c r="G200" s="99"/>
      <c r="H200" s="99"/>
      <c r="I200" s="99"/>
      <c r="J200" s="99"/>
      <c r="K200" s="99"/>
      <c r="L200" s="99"/>
      <c r="M200" s="99"/>
      <c r="N200" s="99"/>
      <c r="O200" s="99"/>
      <c r="P200" s="99"/>
      <c r="Q200" s="126"/>
      <c r="R200" s="126"/>
      <c r="S200" s="126"/>
      <c r="T200" s="126"/>
      <c r="U200"/>
      <c r="V200"/>
      <c r="W200" s="106"/>
      <c r="X200"/>
    </row>
    <row r="201" spans="4:24" s="44" customFormat="1" ht="15.75" thickBot="1" x14ac:dyDescent="0.3">
      <c r="E201" s="68" t="s">
        <v>93</v>
      </c>
      <c r="F201" s="45"/>
      <c r="G201" s="69">
        <f t="shared" ref="G201" si="25">+((G196-G192)*G188+(G197-G193)*G189+(G198-G194)*G190+(G199-G195)*G191)/100</f>
        <v>0</v>
      </c>
      <c r="H201" s="69">
        <f>+((H196-H192)*H188+(H197-H193)*H189+(H198-H194)*H190+(H199-H195)*H191)/100</f>
        <v>0</v>
      </c>
      <c r="I201" s="69">
        <f t="shared" ref="I201:O201" si="26">+((I196-I192)*I188+(I197-I193)*I189+(I198-I194)*I190+(I199-I195)*I191)/100</f>
        <v>0</v>
      </c>
      <c r="J201" s="69">
        <f t="shared" si="26"/>
        <v>0</v>
      </c>
      <c r="K201" s="69">
        <f t="shared" si="26"/>
        <v>0</v>
      </c>
      <c r="L201" s="69">
        <f t="shared" si="26"/>
        <v>0</v>
      </c>
      <c r="M201" s="69">
        <f t="shared" si="26"/>
        <v>0</v>
      </c>
      <c r="N201" s="69">
        <f t="shared" si="26"/>
        <v>0</v>
      </c>
      <c r="O201" s="69">
        <f t="shared" si="26"/>
        <v>0</v>
      </c>
      <c r="P201" s="69">
        <f>+((P196-P192)*P188+(P197-P193)*P189+(P198-P194)*P190+(P199-P195)*P191)/100</f>
        <v>0</v>
      </c>
      <c r="Q201" s="69">
        <f>+((Q$16-Q$10)*Q188+(Q$17-Q$11)*Q189+(Q$18-Q$12)*Q190+(Q$19-Q$13)*Q191)/100</f>
        <v>0</v>
      </c>
      <c r="R201" s="69">
        <f>+((R$16-R$10)*R188+(R$17-R$11)*R189+(R$18-R$12)*R190+(R$19-R$13)*R191)/100</f>
        <v>0</v>
      </c>
      <c r="S201" s="69">
        <f t="shared" ref="S201:T201" si="27">+((S$16-S$10)*S188+(S$17-S$11)*S189+(S$18-S$12)*S190+(S$19-S$13)*S191)/100</f>
        <v>0</v>
      </c>
      <c r="T201" s="69">
        <f t="shared" si="27"/>
        <v>0</v>
      </c>
      <c r="U201"/>
      <c r="V201"/>
      <c r="W201" s="106"/>
      <c r="X201"/>
    </row>
    <row r="202" spans="4:24" s="44" customFormat="1" x14ac:dyDescent="0.25">
      <c r="E202" s="68"/>
      <c r="F202" s="68"/>
      <c r="G202" s="45"/>
      <c r="H202" s="45"/>
      <c r="I202" s="45"/>
      <c r="J202" s="45"/>
      <c r="K202" s="45"/>
      <c r="L202" s="45"/>
      <c r="M202" s="45"/>
      <c r="N202" s="45"/>
      <c r="O202" s="45"/>
      <c r="P202" s="45"/>
      <c r="Q202" s="45"/>
      <c r="R202" s="45"/>
      <c r="S202" s="45"/>
      <c r="T202" s="45"/>
      <c r="U202"/>
      <c r="V202"/>
      <c r="W202" s="106"/>
      <c r="X202"/>
    </row>
    <row r="203" spans="4:24" s="44" customFormat="1" x14ac:dyDescent="0.25">
      <c r="D203" s="48" t="s">
        <v>102</v>
      </c>
      <c r="E203" s="49"/>
      <c r="G203" s="50"/>
      <c r="H203" s="50"/>
      <c r="I203" s="50"/>
      <c r="J203" s="50"/>
      <c r="K203" s="50"/>
      <c r="L203" s="50"/>
      <c r="M203" s="50"/>
      <c r="N203" s="50"/>
      <c r="O203" s="50"/>
      <c r="P203" s="50"/>
      <c r="Q203" s="50"/>
      <c r="R203" s="50"/>
      <c r="S203" s="50"/>
      <c r="T203" s="50"/>
      <c r="U203"/>
      <c r="V203"/>
      <c r="W203" s="106"/>
      <c r="X203"/>
    </row>
    <row r="204" spans="4:24" s="44" customFormat="1" outlineLevel="1" x14ac:dyDescent="0.25">
      <c r="D204" s="174" t="s">
        <v>86</v>
      </c>
      <c r="E204" s="34" t="s">
        <v>71</v>
      </c>
      <c r="F204" s="35" t="s">
        <v>87</v>
      </c>
      <c r="G204" s="99"/>
      <c r="H204" s="99"/>
      <c r="I204" s="99"/>
      <c r="J204" s="99"/>
      <c r="K204" s="99"/>
      <c r="L204" s="99"/>
      <c r="M204" s="99"/>
      <c r="N204" s="99"/>
      <c r="O204" s="99"/>
      <c r="P204" s="99"/>
      <c r="Q204" s="58"/>
      <c r="R204" s="58"/>
      <c r="S204" s="58"/>
      <c r="T204" s="58"/>
      <c r="U204"/>
      <c r="V204"/>
      <c r="W204" s="106"/>
      <c r="X204"/>
    </row>
    <row r="205" spans="4:24" s="44" customFormat="1" outlineLevel="1" x14ac:dyDescent="0.25">
      <c r="D205" s="175"/>
      <c r="E205" s="37" t="s">
        <v>73</v>
      </c>
      <c r="F205" s="38" t="s">
        <v>87</v>
      </c>
      <c r="G205" s="99"/>
      <c r="H205" s="99"/>
      <c r="I205" s="99"/>
      <c r="J205" s="99"/>
      <c r="K205" s="99"/>
      <c r="L205" s="99"/>
      <c r="M205" s="99"/>
      <c r="N205" s="99"/>
      <c r="O205" s="99"/>
      <c r="P205" s="99"/>
      <c r="Q205" s="58"/>
      <c r="R205" s="58"/>
      <c r="S205" s="58"/>
      <c r="T205" s="58"/>
      <c r="U205"/>
      <c r="V205"/>
      <c r="W205" s="106"/>
      <c r="X205"/>
    </row>
    <row r="206" spans="4:24" s="44" customFormat="1" outlineLevel="1" x14ac:dyDescent="0.25">
      <c r="D206" s="175"/>
      <c r="E206" s="37" t="s">
        <v>74</v>
      </c>
      <c r="F206" s="38" t="s">
        <v>87</v>
      </c>
      <c r="G206" s="99"/>
      <c r="H206" s="99"/>
      <c r="I206" s="99"/>
      <c r="J206" s="99"/>
      <c r="K206" s="99"/>
      <c r="L206" s="99"/>
      <c r="M206" s="99"/>
      <c r="N206" s="99"/>
      <c r="O206" s="99"/>
      <c r="P206" s="99"/>
      <c r="Q206" s="58"/>
      <c r="R206" s="58"/>
      <c r="S206" s="58"/>
      <c r="T206" s="58"/>
      <c r="U206"/>
      <c r="V206"/>
      <c r="W206" s="106"/>
      <c r="X206"/>
    </row>
    <row r="207" spans="4:24" s="44" customFormat="1" outlineLevel="1" x14ac:dyDescent="0.25">
      <c r="D207" s="176"/>
      <c r="E207" s="40" t="s">
        <v>75</v>
      </c>
      <c r="F207" s="41" t="s">
        <v>87</v>
      </c>
      <c r="G207" s="99"/>
      <c r="H207" s="99"/>
      <c r="I207" s="99"/>
      <c r="J207" s="99"/>
      <c r="K207" s="99"/>
      <c r="L207" s="99"/>
      <c r="M207" s="99"/>
      <c r="N207" s="99"/>
      <c r="O207" s="99"/>
      <c r="P207" s="99"/>
      <c r="Q207" s="54"/>
      <c r="R207" s="54"/>
      <c r="S207" s="54"/>
      <c r="T207" s="54"/>
      <c r="U207"/>
      <c r="V207"/>
      <c r="W207" s="106"/>
      <c r="X207"/>
    </row>
    <row r="208" spans="4:24" s="44" customFormat="1" outlineLevel="1" x14ac:dyDescent="0.25">
      <c r="D208" s="174" t="s">
        <v>88</v>
      </c>
      <c r="E208" s="34" t="s">
        <v>71</v>
      </c>
      <c r="F208" s="35" t="s">
        <v>89</v>
      </c>
      <c r="G208" s="99"/>
      <c r="H208" s="99"/>
      <c r="I208" s="99"/>
      <c r="J208" s="99"/>
      <c r="K208" s="99"/>
      <c r="L208" s="99"/>
      <c r="M208" s="99"/>
      <c r="N208" s="99"/>
      <c r="O208" s="99"/>
      <c r="P208" s="99"/>
      <c r="Q208" s="73"/>
      <c r="R208" s="73"/>
      <c r="S208" s="73"/>
      <c r="T208" s="73"/>
      <c r="U208"/>
      <c r="V208"/>
      <c r="W208" s="106"/>
      <c r="X208"/>
    </row>
    <row r="209" spans="4:24" s="44" customFormat="1" outlineLevel="1" x14ac:dyDescent="0.25">
      <c r="D209" s="175"/>
      <c r="E209" s="37" t="s">
        <v>73</v>
      </c>
      <c r="F209" s="38" t="s">
        <v>89</v>
      </c>
      <c r="G209" s="99"/>
      <c r="H209" s="99"/>
      <c r="I209" s="99"/>
      <c r="J209" s="99"/>
      <c r="K209" s="99"/>
      <c r="L209" s="99"/>
      <c r="M209" s="99"/>
      <c r="N209" s="99"/>
      <c r="O209" s="99"/>
      <c r="P209" s="99"/>
      <c r="Q209" s="58"/>
      <c r="R209" s="58"/>
      <c r="S209" s="58"/>
      <c r="T209" s="58"/>
      <c r="U209"/>
      <c r="V209"/>
      <c r="W209" s="106"/>
      <c r="X209"/>
    </row>
    <row r="210" spans="4:24" s="44" customFormat="1" outlineLevel="1" x14ac:dyDescent="0.25">
      <c r="D210" s="175"/>
      <c r="E210" s="37" t="s">
        <v>74</v>
      </c>
      <c r="F210" s="38" t="s">
        <v>89</v>
      </c>
      <c r="G210" s="99"/>
      <c r="H210" s="99"/>
      <c r="I210" s="99"/>
      <c r="J210" s="99"/>
      <c r="K210" s="99"/>
      <c r="L210" s="99"/>
      <c r="M210" s="99"/>
      <c r="N210" s="99"/>
      <c r="O210" s="99"/>
      <c r="P210" s="99"/>
      <c r="Q210" s="58"/>
      <c r="R210" s="58"/>
      <c r="S210" s="58"/>
      <c r="T210" s="58"/>
      <c r="U210"/>
      <c r="V210"/>
      <c r="W210" s="106"/>
      <c r="X210"/>
    </row>
    <row r="211" spans="4:24" s="44" customFormat="1" outlineLevel="1" x14ac:dyDescent="0.25">
      <c r="D211" s="176"/>
      <c r="E211" s="40" t="s">
        <v>75</v>
      </c>
      <c r="F211" s="41" t="s">
        <v>89</v>
      </c>
      <c r="G211" s="99"/>
      <c r="H211" s="99"/>
      <c r="I211" s="99"/>
      <c r="J211" s="99"/>
      <c r="K211" s="99"/>
      <c r="L211" s="99"/>
      <c r="M211" s="99"/>
      <c r="N211" s="99"/>
      <c r="O211" s="99"/>
      <c r="P211" s="99"/>
      <c r="Q211" s="61"/>
      <c r="R211" s="61"/>
      <c r="S211" s="61"/>
      <c r="T211" s="61"/>
      <c r="U211"/>
      <c r="V211"/>
      <c r="W211" s="106"/>
      <c r="X211"/>
    </row>
    <row r="212" spans="4:24" s="44" customFormat="1" outlineLevel="1" x14ac:dyDescent="0.25">
      <c r="D212" s="174" t="s">
        <v>90</v>
      </c>
      <c r="E212" s="34" t="s">
        <v>71</v>
      </c>
      <c r="F212" s="35" t="s">
        <v>37</v>
      </c>
      <c r="G212" s="99"/>
      <c r="H212" s="99"/>
      <c r="I212" s="99"/>
      <c r="J212" s="99"/>
      <c r="K212" s="99"/>
      <c r="L212" s="99"/>
      <c r="M212" s="99"/>
      <c r="N212" s="99"/>
      <c r="O212" s="99"/>
      <c r="P212" s="99"/>
      <c r="Q212" s="73"/>
      <c r="R212" s="73"/>
      <c r="S212" s="73"/>
      <c r="T212" s="73"/>
      <c r="U212"/>
      <c r="V212"/>
      <c r="W212" s="106"/>
      <c r="X212"/>
    </row>
    <row r="213" spans="4:24" s="44" customFormat="1" outlineLevel="1" x14ac:dyDescent="0.25">
      <c r="D213" s="175"/>
      <c r="E213" s="37" t="s">
        <v>73</v>
      </c>
      <c r="F213" s="38" t="s">
        <v>37</v>
      </c>
      <c r="G213" s="99"/>
      <c r="H213" s="99"/>
      <c r="I213" s="99"/>
      <c r="J213" s="99"/>
      <c r="K213" s="99"/>
      <c r="L213" s="99"/>
      <c r="M213" s="99"/>
      <c r="N213" s="99"/>
      <c r="O213" s="99"/>
      <c r="P213" s="99"/>
      <c r="Q213" s="58"/>
      <c r="R213" s="58"/>
      <c r="S213" s="58"/>
      <c r="T213" s="58"/>
      <c r="U213"/>
      <c r="V213"/>
      <c r="W213" s="106"/>
      <c r="X213"/>
    </row>
    <row r="214" spans="4:24" s="44" customFormat="1" outlineLevel="1" x14ac:dyDescent="0.25">
      <c r="D214" s="175"/>
      <c r="E214" s="37" t="s">
        <v>74</v>
      </c>
      <c r="F214" s="38" t="s">
        <v>37</v>
      </c>
      <c r="G214" s="99"/>
      <c r="H214" s="99"/>
      <c r="I214" s="99"/>
      <c r="J214" s="99"/>
      <c r="K214" s="99"/>
      <c r="L214" s="99"/>
      <c r="M214" s="99"/>
      <c r="N214" s="99"/>
      <c r="O214" s="99"/>
      <c r="P214" s="99"/>
      <c r="Q214" s="58"/>
      <c r="R214" s="58"/>
      <c r="S214" s="58"/>
      <c r="T214" s="58"/>
      <c r="U214"/>
      <c r="V214"/>
      <c r="W214" s="106"/>
      <c r="X214"/>
    </row>
    <row r="215" spans="4:24" s="44" customFormat="1" outlineLevel="1" x14ac:dyDescent="0.25">
      <c r="D215" s="176"/>
      <c r="E215" s="40" t="s">
        <v>75</v>
      </c>
      <c r="F215" s="41" t="s">
        <v>37</v>
      </c>
      <c r="G215" s="99"/>
      <c r="H215" s="99"/>
      <c r="I215" s="99"/>
      <c r="J215" s="99"/>
      <c r="K215" s="99"/>
      <c r="L215" s="99"/>
      <c r="M215" s="99"/>
      <c r="N215" s="99"/>
      <c r="O215" s="99"/>
      <c r="P215" s="99"/>
      <c r="Q215" s="61"/>
      <c r="R215" s="61"/>
      <c r="S215" s="61"/>
      <c r="T215" s="61"/>
      <c r="U215"/>
      <c r="V215"/>
      <c r="W215" s="106"/>
      <c r="X215"/>
    </row>
    <row r="216" spans="4:24" s="44" customFormat="1" outlineLevel="1" x14ac:dyDescent="0.25">
      <c r="D216" s="177" t="s">
        <v>91</v>
      </c>
      <c r="E216" s="34" t="s">
        <v>71</v>
      </c>
      <c r="F216" s="35" t="s">
        <v>37</v>
      </c>
      <c r="G216" s="99"/>
      <c r="H216" s="99"/>
      <c r="I216" s="99"/>
      <c r="J216" s="99"/>
      <c r="K216" s="99"/>
      <c r="L216" s="99"/>
      <c r="M216" s="99"/>
      <c r="N216" s="99"/>
      <c r="O216" s="99"/>
      <c r="P216" s="99"/>
      <c r="Q216" s="77"/>
      <c r="R216" s="77"/>
      <c r="S216" s="77"/>
      <c r="T216" s="77"/>
      <c r="U216"/>
      <c r="V216"/>
      <c r="W216" s="106"/>
      <c r="X216"/>
    </row>
    <row r="217" spans="4:24" s="44" customFormat="1" outlineLevel="1" x14ac:dyDescent="0.25">
      <c r="D217" s="178"/>
      <c r="E217" s="37" t="s">
        <v>73</v>
      </c>
      <c r="F217" s="38" t="s">
        <v>37</v>
      </c>
      <c r="G217" s="99"/>
      <c r="H217" s="99"/>
      <c r="I217" s="99"/>
      <c r="J217" s="99"/>
      <c r="K217" s="99"/>
      <c r="L217" s="99"/>
      <c r="M217" s="99"/>
      <c r="N217" s="99"/>
      <c r="O217" s="99"/>
      <c r="P217" s="99"/>
      <c r="Q217" s="58"/>
      <c r="R217" s="58"/>
      <c r="S217" s="58"/>
      <c r="T217" s="58"/>
      <c r="U217"/>
      <c r="V217"/>
      <c r="W217" s="106"/>
      <c r="X217"/>
    </row>
    <row r="218" spans="4:24" s="44" customFormat="1" outlineLevel="1" x14ac:dyDescent="0.25">
      <c r="D218" s="178"/>
      <c r="E218" s="37" t="s">
        <v>74</v>
      </c>
      <c r="F218" s="38" t="s">
        <v>37</v>
      </c>
      <c r="G218" s="99"/>
      <c r="H218" s="99"/>
      <c r="I218" s="99"/>
      <c r="J218" s="99"/>
      <c r="K218" s="99"/>
      <c r="L218" s="99"/>
      <c r="M218" s="99"/>
      <c r="N218" s="99"/>
      <c r="O218" s="99"/>
      <c r="P218" s="99"/>
      <c r="Q218" s="58"/>
      <c r="R218" s="58"/>
      <c r="S218" s="58"/>
      <c r="T218" s="58"/>
      <c r="U218"/>
      <c r="V218"/>
      <c r="W218" s="106"/>
      <c r="X218"/>
    </row>
    <row r="219" spans="4:24" s="44" customFormat="1" outlineLevel="1" x14ac:dyDescent="0.25">
      <c r="D219" s="179"/>
      <c r="E219" s="40" t="s">
        <v>75</v>
      </c>
      <c r="F219" s="41" t="s">
        <v>37</v>
      </c>
      <c r="G219" s="99"/>
      <c r="H219" s="99"/>
      <c r="I219" s="99"/>
      <c r="J219" s="99"/>
      <c r="K219" s="99"/>
      <c r="L219" s="99"/>
      <c r="M219" s="99"/>
      <c r="N219" s="99"/>
      <c r="O219" s="99"/>
      <c r="P219" s="99"/>
      <c r="Q219" s="58"/>
      <c r="R219" s="58"/>
      <c r="S219" s="58"/>
      <c r="T219" s="58"/>
      <c r="U219"/>
      <c r="V219"/>
      <c r="W219" s="106"/>
      <c r="X219"/>
    </row>
    <row r="220" spans="4:24" s="44" customFormat="1" ht="45.75" outlineLevel="1" thickBot="1" x14ac:dyDescent="0.3">
      <c r="D220" s="127" t="s">
        <v>92</v>
      </c>
      <c r="E220" s="128"/>
      <c r="F220" s="129" t="s">
        <v>37</v>
      </c>
      <c r="G220" s="99"/>
      <c r="H220" s="99"/>
      <c r="I220" s="99"/>
      <c r="J220" s="99"/>
      <c r="K220" s="99"/>
      <c r="L220" s="99"/>
      <c r="M220" s="99"/>
      <c r="N220" s="99"/>
      <c r="O220" s="99"/>
      <c r="P220" s="99"/>
      <c r="Q220" s="126"/>
      <c r="R220" s="126"/>
      <c r="S220" s="126"/>
      <c r="T220" s="126"/>
      <c r="U220"/>
      <c r="V220"/>
      <c r="W220" s="106"/>
      <c r="X220"/>
    </row>
    <row r="221" spans="4:24" s="44" customFormat="1" ht="15.75" thickBot="1" x14ac:dyDescent="0.3">
      <c r="E221" s="68" t="s">
        <v>93</v>
      </c>
      <c r="F221" s="45"/>
      <c r="G221" s="69">
        <f t="shared" ref="G221" si="28">+((G216-G212)*G208+(G217-G213)*G209+(G218-G214)*G210+(G219-G215)*G211)/100</f>
        <v>0</v>
      </c>
      <c r="H221" s="69">
        <f>+((H216-H212)*H208+(H217-H213)*H209+(H218-H214)*H210+(H219-H215)*H211)/100</f>
        <v>0</v>
      </c>
      <c r="I221" s="69">
        <f t="shared" ref="I221:O221" si="29">+((I216-I212)*I208+(I217-I213)*I209+(I218-I214)*I210+(I219-I215)*I211)/100</f>
        <v>0</v>
      </c>
      <c r="J221" s="69">
        <f t="shared" si="29"/>
        <v>0</v>
      </c>
      <c r="K221" s="69">
        <f t="shared" si="29"/>
        <v>0</v>
      </c>
      <c r="L221" s="69">
        <f t="shared" si="29"/>
        <v>0</v>
      </c>
      <c r="M221" s="69">
        <f t="shared" si="29"/>
        <v>0</v>
      </c>
      <c r="N221" s="69">
        <f t="shared" si="29"/>
        <v>0</v>
      </c>
      <c r="O221" s="69">
        <f t="shared" si="29"/>
        <v>0</v>
      </c>
      <c r="P221" s="69">
        <f>+((P216-P212)*P208+(P217-P213)*P209+(P218-P214)*P210+(P219-P215)*P211)/100</f>
        <v>0</v>
      </c>
      <c r="Q221" s="69">
        <f>+((Q$16-Q$10)*Q208+(Q$17-Q$11)*Q209+(Q$18-Q$12)*Q210+(Q$19-Q$13)*Q211)/100</f>
        <v>0</v>
      </c>
      <c r="R221" s="69">
        <f>+((R$16-R$10)*R208+(R$17-R$11)*R209+(R$18-R$12)*R210+(R$19-R$13)*R211)/100</f>
        <v>0</v>
      </c>
      <c r="S221" s="69">
        <f t="shared" ref="S221:T221" si="30">+((S$16-S$10)*S208+(S$17-S$11)*S209+(S$18-S$12)*S210+(S$19-S$13)*S211)/100</f>
        <v>0</v>
      </c>
      <c r="T221" s="69">
        <f t="shared" si="30"/>
        <v>0</v>
      </c>
      <c r="U221"/>
      <c r="V221"/>
      <c r="W221" s="106"/>
      <c r="X221"/>
    </row>
    <row r="222" spans="4:24" s="44" customFormat="1" x14ac:dyDescent="0.25">
      <c r="E222" s="68"/>
      <c r="F222" s="68"/>
      <c r="G222" s="45"/>
      <c r="H222" s="45"/>
      <c r="I222" s="45"/>
      <c r="J222" s="45"/>
      <c r="K222" s="45"/>
      <c r="L222" s="45"/>
      <c r="M222" s="45"/>
      <c r="N222" s="45"/>
      <c r="O222" s="45"/>
      <c r="P222" s="45"/>
      <c r="Q222" s="45"/>
      <c r="R222" s="45"/>
      <c r="S222" s="45"/>
      <c r="T222" s="45"/>
      <c r="U222"/>
      <c r="V222"/>
      <c r="W222" s="106"/>
      <c r="X222"/>
    </row>
    <row r="223" spans="4:24" s="44" customFormat="1" x14ac:dyDescent="0.25">
      <c r="D223" s="48" t="s">
        <v>103</v>
      </c>
      <c r="E223" s="68"/>
      <c r="G223" s="50"/>
      <c r="H223" s="50"/>
      <c r="I223" s="50"/>
      <c r="J223" s="50"/>
      <c r="K223" s="50"/>
      <c r="L223" s="50"/>
      <c r="M223" s="50"/>
      <c r="N223" s="50"/>
      <c r="O223" s="50"/>
      <c r="P223" s="50"/>
      <c r="Q223" s="50"/>
      <c r="R223" s="50"/>
      <c r="S223" s="50"/>
      <c r="T223" s="50"/>
      <c r="U223"/>
      <c r="V223"/>
      <c r="W223" s="106"/>
      <c r="X223"/>
    </row>
    <row r="224" spans="4:24" s="44" customFormat="1" outlineLevel="1" x14ac:dyDescent="0.25">
      <c r="D224" s="174" t="s">
        <v>86</v>
      </c>
      <c r="E224" s="34" t="s">
        <v>71</v>
      </c>
      <c r="F224" s="35" t="s">
        <v>87</v>
      </c>
      <c r="G224" s="140">
        <f>+G24+G44+G64+G84+G104+G124+G144+G164+G184+G204</f>
        <v>0</v>
      </c>
      <c r="H224" s="140">
        <f t="shared" ref="G224:T231" si="31">+H24+H44+H64+H84+H104+H124+H144+H164+H184+H204</f>
        <v>0</v>
      </c>
      <c r="I224" s="140">
        <f>+I24+I44+I64+I84+I104+I124+I144+I164+I184+I204</f>
        <v>0</v>
      </c>
      <c r="J224" s="132">
        <f t="shared" ref="J224:T224" si="32">+J24+J44+J64+J84+J104+J124+J144+J164+J184+J204</f>
        <v>0</v>
      </c>
      <c r="K224" s="132">
        <f t="shared" si="32"/>
        <v>0</v>
      </c>
      <c r="L224" s="132">
        <f t="shared" si="32"/>
        <v>0</v>
      </c>
      <c r="M224" s="132">
        <f t="shared" si="32"/>
        <v>0</v>
      </c>
      <c r="N224" s="132">
        <f t="shared" si="32"/>
        <v>0</v>
      </c>
      <c r="O224" s="132">
        <f t="shared" si="32"/>
        <v>0</v>
      </c>
      <c r="P224" s="132">
        <f t="shared" si="32"/>
        <v>0</v>
      </c>
      <c r="Q224" s="132">
        <f t="shared" si="32"/>
        <v>0</v>
      </c>
      <c r="R224" s="132">
        <f t="shared" si="32"/>
        <v>0</v>
      </c>
      <c r="S224" s="132">
        <f t="shared" si="32"/>
        <v>0</v>
      </c>
      <c r="T224" s="132">
        <f t="shared" si="32"/>
        <v>0</v>
      </c>
      <c r="U224"/>
      <c r="V224"/>
      <c r="W224" s="106"/>
      <c r="X224"/>
    </row>
    <row r="225" spans="4:24" s="44" customFormat="1" outlineLevel="1" x14ac:dyDescent="0.25">
      <c r="D225" s="175"/>
      <c r="E225" s="37" t="s">
        <v>73</v>
      </c>
      <c r="F225" s="38" t="s">
        <v>87</v>
      </c>
      <c r="G225" s="131">
        <f t="shared" si="31"/>
        <v>0</v>
      </c>
      <c r="H225" s="131">
        <f t="shared" si="31"/>
        <v>0</v>
      </c>
      <c r="I225" s="131">
        <f t="shared" si="31"/>
        <v>0</v>
      </c>
      <c r="J225" s="132">
        <f t="shared" si="31"/>
        <v>0</v>
      </c>
      <c r="K225" s="132">
        <f t="shared" si="31"/>
        <v>0</v>
      </c>
      <c r="L225" s="132">
        <f t="shared" si="31"/>
        <v>0</v>
      </c>
      <c r="M225" s="132">
        <f t="shared" si="31"/>
        <v>0</v>
      </c>
      <c r="N225" s="132">
        <f t="shared" si="31"/>
        <v>0</v>
      </c>
      <c r="O225" s="132">
        <f t="shared" si="31"/>
        <v>0</v>
      </c>
      <c r="P225" s="132">
        <f t="shared" si="31"/>
        <v>0</v>
      </c>
      <c r="Q225" s="132">
        <f t="shared" si="31"/>
        <v>0</v>
      </c>
      <c r="R225" s="132">
        <f t="shared" si="31"/>
        <v>0</v>
      </c>
      <c r="S225" s="132">
        <f t="shared" si="31"/>
        <v>0</v>
      </c>
      <c r="T225" s="132">
        <f t="shared" si="31"/>
        <v>0</v>
      </c>
      <c r="U225"/>
      <c r="V225"/>
      <c r="W225" s="106"/>
      <c r="X225"/>
    </row>
    <row r="226" spans="4:24" s="44" customFormat="1" outlineLevel="1" x14ac:dyDescent="0.25">
      <c r="D226" s="175"/>
      <c r="E226" s="37" t="s">
        <v>74</v>
      </c>
      <c r="F226" s="38" t="s">
        <v>87</v>
      </c>
      <c r="G226" s="131">
        <f t="shared" si="31"/>
        <v>0</v>
      </c>
      <c r="H226" s="131">
        <f t="shared" si="31"/>
        <v>0</v>
      </c>
      <c r="I226" s="131">
        <f t="shared" si="31"/>
        <v>0</v>
      </c>
      <c r="J226" s="132">
        <f t="shared" si="31"/>
        <v>0</v>
      </c>
      <c r="K226" s="132">
        <f t="shared" si="31"/>
        <v>0</v>
      </c>
      <c r="L226" s="132">
        <f t="shared" si="31"/>
        <v>0</v>
      </c>
      <c r="M226" s="132">
        <f t="shared" si="31"/>
        <v>0</v>
      </c>
      <c r="N226" s="132">
        <f t="shared" si="31"/>
        <v>0</v>
      </c>
      <c r="O226" s="132">
        <f t="shared" si="31"/>
        <v>0</v>
      </c>
      <c r="P226" s="132">
        <f t="shared" si="31"/>
        <v>0</v>
      </c>
      <c r="Q226" s="132">
        <f t="shared" si="31"/>
        <v>0</v>
      </c>
      <c r="R226" s="132">
        <f t="shared" si="31"/>
        <v>0</v>
      </c>
      <c r="S226" s="132">
        <f t="shared" si="31"/>
        <v>0</v>
      </c>
      <c r="T226" s="132">
        <f t="shared" si="31"/>
        <v>0</v>
      </c>
      <c r="U226"/>
      <c r="V226"/>
      <c r="W226" s="106"/>
      <c r="X226"/>
    </row>
    <row r="227" spans="4:24" s="44" customFormat="1" outlineLevel="1" x14ac:dyDescent="0.25">
      <c r="D227" s="176"/>
      <c r="E227" s="40" t="s">
        <v>75</v>
      </c>
      <c r="F227" s="41" t="s">
        <v>87</v>
      </c>
      <c r="G227" s="133">
        <f t="shared" si="31"/>
        <v>0</v>
      </c>
      <c r="H227" s="133">
        <f t="shared" si="31"/>
        <v>0</v>
      </c>
      <c r="I227" s="133">
        <f t="shared" si="31"/>
        <v>0</v>
      </c>
      <c r="J227" s="134">
        <f t="shared" si="31"/>
        <v>0</v>
      </c>
      <c r="K227" s="134">
        <f t="shared" si="31"/>
        <v>0</v>
      </c>
      <c r="L227" s="134">
        <f t="shared" si="31"/>
        <v>0</v>
      </c>
      <c r="M227" s="134">
        <f t="shared" si="31"/>
        <v>0</v>
      </c>
      <c r="N227" s="134">
        <f t="shared" si="31"/>
        <v>0</v>
      </c>
      <c r="O227" s="134">
        <f t="shared" si="31"/>
        <v>0</v>
      </c>
      <c r="P227" s="134">
        <f t="shared" si="31"/>
        <v>0</v>
      </c>
      <c r="Q227" s="134">
        <f t="shared" si="31"/>
        <v>0</v>
      </c>
      <c r="R227" s="134">
        <f t="shared" si="31"/>
        <v>0</v>
      </c>
      <c r="S227" s="134">
        <f t="shared" si="31"/>
        <v>0</v>
      </c>
      <c r="T227" s="134">
        <f t="shared" si="31"/>
        <v>0</v>
      </c>
      <c r="U227"/>
      <c r="V227"/>
      <c r="W227" s="106"/>
      <c r="X227"/>
    </row>
    <row r="228" spans="4:24" s="44" customFormat="1" outlineLevel="1" x14ac:dyDescent="0.25">
      <c r="D228" s="174" t="s">
        <v>88</v>
      </c>
      <c r="E228" s="34" t="s">
        <v>71</v>
      </c>
      <c r="F228" s="35" t="s">
        <v>89</v>
      </c>
      <c r="G228" s="135">
        <f t="shared" si="31"/>
        <v>0</v>
      </c>
      <c r="H228" s="135">
        <f t="shared" si="31"/>
        <v>0</v>
      </c>
      <c r="I228" s="135">
        <f t="shared" si="31"/>
        <v>0</v>
      </c>
      <c r="J228" s="136">
        <f t="shared" si="31"/>
        <v>0</v>
      </c>
      <c r="K228" s="136">
        <f t="shared" si="31"/>
        <v>0</v>
      </c>
      <c r="L228" s="136">
        <f t="shared" si="31"/>
        <v>0</v>
      </c>
      <c r="M228" s="136">
        <f t="shared" si="31"/>
        <v>0</v>
      </c>
      <c r="N228" s="136">
        <f t="shared" si="31"/>
        <v>0</v>
      </c>
      <c r="O228" s="136">
        <f t="shared" si="31"/>
        <v>0</v>
      </c>
      <c r="P228" s="136">
        <f t="shared" si="31"/>
        <v>0</v>
      </c>
      <c r="Q228" s="136">
        <f t="shared" si="31"/>
        <v>0</v>
      </c>
      <c r="R228" s="136">
        <f t="shared" si="31"/>
        <v>0</v>
      </c>
      <c r="S228" s="136">
        <f t="shared" si="31"/>
        <v>0</v>
      </c>
      <c r="T228" s="136">
        <f t="shared" si="31"/>
        <v>0</v>
      </c>
      <c r="U228"/>
      <c r="V228"/>
      <c r="W228" s="106"/>
      <c r="X228"/>
    </row>
    <row r="229" spans="4:24" s="44" customFormat="1" outlineLevel="1" x14ac:dyDescent="0.25">
      <c r="D229" s="175"/>
      <c r="E229" s="37" t="s">
        <v>73</v>
      </c>
      <c r="F229" s="38" t="s">
        <v>89</v>
      </c>
      <c r="G229" s="137">
        <f t="shared" si="31"/>
        <v>0</v>
      </c>
      <c r="H229" s="137">
        <f t="shared" si="31"/>
        <v>0</v>
      </c>
      <c r="I229" s="137">
        <f t="shared" si="31"/>
        <v>0</v>
      </c>
      <c r="J229" s="132">
        <f t="shared" si="31"/>
        <v>0</v>
      </c>
      <c r="K229" s="132">
        <f t="shared" si="31"/>
        <v>0</v>
      </c>
      <c r="L229" s="132">
        <f t="shared" si="31"/>
        <v>0</v>
      </c>
      <c r="M229" s="132">
        <f t="shared" si="31"/>
        <v>0</v>
      </c>
      <c r="N229" s="132">
        <f t="shared" si="31"/>
        <v>0</v>
      </c>
      <c r="O229" s="132">
        <f t="shared" si="31"/>
        <v>0</v>
      </c>
      <c r="P229" s="132">
        <f t="shared" si="31"/>
        <v>0</v>
      </c>
      <c r="Q229" s="132">
        <f t="shared" si="31"/>
        <v>0</v>
      </c>
      <c r="R229" s="132">
        <f t="shared" si="31"/>
        <v>0</v>
      </c>
      <c r="S229" s="132">
        <f t="shared" si="31"/>
        <v>0</v>
      </c>
      <c r="T229" s="132">
        <f t="shared" si="31"/>
        <v>0</v>
      </c>
      <c r="U229"/>
      <c r="V229"/>
      <c r="W229" s="106"/>
      <c r="X229"/>
    </row>
    <row r="230" spans="4:24" s="44" customFormat="1" outlineLevel="1" x14ac:dyDescent="0.25">
      <c r="D230" s="175"/>
      <c r="E230" s="37" t="s">
        <v>74</v>
      </c>
      <c r="F230" s="38" t="s">
        <v>89</v>
      </c>
      <c r="G230" s="137">
        <f t="shared" si="31"/>
        <v>0</v>
      </c>
      <c r="H230" s="137">
        <f t="shared" si="31"/>
        <v>0</v>
      </c>
      <c r="I230" s="137">
        <f t="shared" si="31"/>
        <v>0</v>
      </c>
      <c r="J230" s="132">
        <f t="shared" si="31"/>
        <v>0</v>
      </c>
      <c r="K230" s="132">
        <f t="shared" si="31"/>
        <v>0</v>
      </c>
      <c r="L230" s="132">
        <f t="shared" si="31"/>
        <v>0</v>
      </c>
      <c r="M230" s="132">
        <f t="shared" si="31"/>
        <v>0</v>
      </c>
      <c r="N230" s="132">
        <f t="shared" si="31"/>
        <v>0</v>
      </c>
      <c r="O230" s="132">
        <f t="shared" si="31"/>
        <v>0</v>
      </c>
      <c r="P230" s="132">
        <f t="shared" si="31"/>
        <v>0</v>
      </c>
      <c r="Q230" s="132">
        <f t="shared" si="31"/>
        <v>0</v>
      </c>
      <c r="R230" s="132">
        <f t="shared" si="31"/>
        <v>0</v>
      </c>
      <c r="S230" s="132">
        <f t="shared" si="31"/>
        <v>0</v>
      </c>
      <c r="T230" s="132">
        <f t="shared" si="31"/>
        <v>0</v>
      </c>
      <c r="U230"/>
      <c r="V230"/>
      <c r="W230" s="106"/>
      <c r="X230"/>
    </row>
    <row r="231" spans="4:24" s="44" customFormat="1" outlineLevel="1" x14ac:dyDescent="0.25">
      <c r="D231" s="176"/>
      <c r="E231" s="40" t="s">
        <v>75</v>
      </c>
      <c r="F231" s="41" t="s">
        <v>89</v>
      </c>
      <c r="G231" s="138">
        <f t="shared" si="31"/>
        <v>0</v>
      </c>
      <c r="H231" s="138">
        <f t="shared" si="31"/>
        <v>0</v>
      </c>
      <c r="I231" s="138">
        <f t="shared" si="31"/>
        <v>0</v>
      </c>
      <c r="J231" s="139">
        <f t="shared" si="31"/>
        <v>0</v>
      </c>
      <c r="K231" s="139">
        <f t="shared" si="31"/>
        <v>0</v>
      </c>
      <c r="L231" s="139">
        <f t="shared" si="31"/>
        <v>0</v>
      </c>
      <c r="M231" s="139">
        <f t="shared" si="31"/>
        <v>0</v>
      </c>
      <c r="N231" s="139">
        <f t="shared" si="31"/>
        <v>0</v>
      </c>
      <c r="O231" s="139">
        <f t="shared" si="31"/>
        <v>0</v>
      </c>
      <c r="P231" s="139">
        <f t="shared" si="31"/>
        <v>0</v>
      </c>
      <c r="Q231" s="139">
        <f t="shared" si="31"/>
        <v>0</v>
      </c>
      <c r="R231" s="139">
        <f t="shared" si="31"/>
        <v>0</v>
      </c>
      <c r="S231" s="139">
        <f t="shared" si="31"/>
        <v>0</v>
      </c>
      <c r="T231" s="139">
        <f t="shared" si="31"/>
        <v>0</v>
      </c>
      <c r="U231"/>
      <c r="V231"/>
      <c r="W231" s="106"/>
      <c r="X231"/>
    </row>
    <row r="232" spans="4:24" s="44" customFormat="1" ht="18.75" x14ac:dyDescent="0.3">
      <c r="D232" s="78"/>
      <c r="E232" s="79" t="s">
        <v>104</v>
      </c>
      <c r="F232" s="78"/>
      <c r="G232" s="80">
        <f t="shared" ref="G232:T232" si="33">+G221+G201+G181+G161+G141+G121+G101+G81+G61+G41</f>
        <v>0</v>
      </c>
      <c r="H232" s="80">
        <f t="shared" si="33"/>
        <v>0</v>
      </c>
      <c r="I232" s="80">
        <f t="shared" si="33"/>
        <v>0</v>
      </c>
      <c r="J232" s="80">
        <f t="shared" si="33"/>
        <v>0</v>
      </c>
      <c r="K232" s="80">
        <f t="shared" si="33"/>
        <v>0</v>
      </c>
      <c r="L232" s="80">
        <f t="shared" si="33"/>
        <v>0</v>
      </c>
      <c r="M232" s="80">
        <f t="shared" si="33"/>
        <v>0</v>
      </c>
      <c r="N232" s="80">
        <f t="shared" si="33"/>
        <v>0</v>
      </c>
      <c r="O232" s="80">
        <f t="shared" si="33"/>
        <v>0</v>
      </c>
      <c r="P232" s="80">
        <f t="shared" si="33"/>
        <v>0</v>
      </c>
      <c r="Q232" s="80">
        <f t="shared" si="33"/>
        <v>0</v>
      </c>
      <c r="R232" s="80">
        <f t="shared" si="33"/>
        <v>0</v>
      </c>
      <c r="S232" s="80">
        <f t="shared" si="33"/>
        <v>0</v>
      </c>
      <c r="T232" s="80">
        <f t="shared" si="33"/>
        <v>0</v>
      </c>
      <c r="U232"/>
      <c r="V232"/>
      <c r="W232" s="106"/>
      <c r="X232"/>
    </row>
    <row r="233" spans="4:24" s="44" customFormat="1" x14ac:dyDescent="0.25">
      <c r="E233" s="68"/>
      <c r="F233" s="68"/>
      <c r="G233" s="68"/>
      <c r="H233" s="68"/>
      <c r="I233" s="45"/>
      <c r="J233" s="45"/>
      <c r="K233" s="45"/>
      <c r="L233" s="45"/>
      <c r="M233" s="45"/>
      <c r="N233" s="45"/>
      <c r="O233" s="45"/>
      <c r="U233"/>
      <c r="V233"/>
      <c r="W233" s="106"/>
      <c r="X233"/>
    </row>
    <row r="234" spans="4:24" s="44" customFormat="1" ht="18.75" x14ac:dyDescent="0.3">
      <c r="D234" s="81"/>
      <c r="E234" s="82"/>
      <c r="F234" s="81"/>
      <c r="G234" s="81"/>
      <c r="H234" s="81"/>
      <c r="I234" s="83"/>
      <c r="J234" s="83"/>
      <c r="K234" s="83"/>
      <c r="L234" s="83"/>
      <c r="M234" s="83"/>
      <c r="N234" s="83"/>
      <c r="O234" s="83"/>
      <c r="P234" s="83"/>
      <c r="Q234" s="83"/>
      <c r="R234" s="83"/>
      <c r="S234" s="83"/>
      <c r="T234" s="83"/>
      <c r="U234"/>
      <c r="V234"/>
      <c r="W234" s="106"/>
      <c r="X234"/>
    </row>
    <row r="235" spans="4:24" x14ac:dyDescent="0.25">
      <c r="E235" s="44"/>
      <c r="F235" s="68"/>
      <c r="G235" s="68"/>
      <c r="H235" s="68"/>
      <c r="I235" s="68"/>
      <c r="J235" s="45"/>
      <c r="K235" s="45"/>
      <c r="L235" s="45"/>
      <c r="M235" s="45"/>
      <c r="N235" s="45"/>
      <c r="O235" s="45"/>
      <c r="P235" s="45"/>
      <c r="Q235" s="44"/>
      <c r="R235" s="44"/>
      <c r="S235" s="44"/>
      <c r="T235" s="44"/>
    </row>
  </sheetData>
  <sheetProtection algorithmName="SHA-512" hashValue="RZfVJX5bBuz2hJ4h7Din8Sj3QaXw9QJgHS1tlPxZEjE6CtGC4+GS9sVm5yHRN2QrYvE1eLwgdDxyFAfLnfVo/A==" saltValue="qY3jg9R7b5Qllfz1i4RDgA==" spinCount="100000" sheet="1" objects="1" scenarios="1"/>
  <mergeCells count="50">
    <mergeCell ref="D224:D227"/>
    <mergeCell ref="D228:D231"/>
    <mergeCell ref="D48:D51"/>
    <mergeCell ref="D16:D19"/>
    <mergeCell ref="D24:D27"/>
    <mergeCell ref="D28:D31"/>
    <mergeCell ref="D32:D35"/>
    <mergeCell ref="D36:D39"/>
    <mergeCell ref="D44:D47"/>
    <mergeCell ref="D108:D111"/>
    <mergeCell ref="D52:D55"/>
    <mergeCell ref="D56:D59"/>
    <mergeCell ref="D64:D67"/>
    <mergeCell ref="D68:D71"/>
    <mergeCell ref="D72:D75"/>
    <mergeCell ref="D76:D79"/>
    <mergeCell ref="A1:B1"/>
    <mergeCell ref="E1:I1"/>
    <mergeCell ref="A6:B6"/>
    <mergeCell ref="D6:Q6"/>
    <mergeCell ref="D10:D13"/>
    <mergeCell ref="D5:R5"/>
    <mergeCell ref="D4:Q4"/>
    <mergeCell ref="D84:D87"/>
    <mergeCell ref="D88:D91"/>
    <mergeCell ref="D92:D95"/>
    <mergeCell ref="D96:D99"/>
    <mergeCell ref="D104:D107"/>
    <mergeCell ref="D168:D171"/>
    <mergeCell ref="D112:D115"/>
    <mergeCell ref="D116:D119"/>
    <mergeCell ref="D124:D127"/>
    <mergeCell ref="D128:D131"/>
    <mergeCell ref="D132:D135"/>
    <mergeCell ref="D136:D139"/>
    <mergeCell ref="D144:D147"/>
    <mergeCell ref="D148:D151"/>
    <mergeCell ref="D152:D155"/>
    <mergeCell ref="D156:D159"/>
    <mergeCell ref="D164:D167"/>
    <mergeCell ref="D204:D207"/>
    <mergeCell ref="D208:D211"/>
    <mergeCell ref="D212:D215"/>
    <mergeCell ref="D216:D219"/>
    <mergeCell ref="D172:D175"/>
    <mergeCell ref="D176:D179"/>
    <mergeCell ref="D184:D187"/>
    <mergeCell ref="D188:D191"/>
    <mergeCell ref="D192:D195"/>
    <mergeCell ref="D196:D199"/>
  </mergeCells>
  <conditionalFormatting sqref="G41:T41">
    <cfRule type="cellIs" dxfId="18" priority="21" operator="lessThan">
      <formula>0</formula>
    </cfRule>
  </conditionalFormatting>
  <conditionalFormatting sqref="G61:T61">
    <cfRule type="cellIs" dxfId="17" priority="9" operator="lessThan">
      <formula>0</formula>
    </cfRule>
  </conditionalFormatting>
  <conditionalFormatting sqref="G81:T81">
    <cfRule type="cellIs" dxfId="16" priority="8" operator="lessThan">
      <formula>0</formula>
    </cfRule>
  </conditionalFormatting>
  <conditionalFormatting sqref="G101:T101">
    <cfRule type="cellIs" dxfId="15" priority="7" operator="lessThan">
      <formula>0</formula>
    </cfRule>
  </conditionalFormatting>
  <conditionalFormatting sqref="G121:T121">
    <cfRule type="cellIs" dxfId="14" priority="6" operator="lessThan">
      <formula>0</formula>
    </cfRule>
  </conditionalFormatting>
  <conditionalFormatting sqref="G141:T141">
    <cfRule type="cellIs" dxfId="13" priority="5" operator="lessThan">
      <formula>0</formula>
    </cfRule>
  </conditionalFormatting>
  <conditionalFormatting sqref="G161:T161">
    <cfRule type="cellIs" dxfId="12" priority="4" operator="lessThan">
      <formula>0</formula>
    </cfRule>
  </conditionalFormatting>
  <conditionalFormatting sqref="G181:T181">
    <cfRule type="cellIs" dxfId="11" priority="3" operator="lessThan">
      <formula>0</formula>
    </cfRule>
  </conditionalFormatting>
  <conditionalFormatting sqref="G201:T201">
    <cfRule type="cellIs" dxfId="10" priority="2" operator="lessThan">
      <formula>0</formula>
    </cfRule>
  </conditionalFormatting>
  <conditionalFormatting sqref="G221:T221">
    <cfRule type="cellIs" dxfId="9" priority="1" operator="lessThan">
      <formula>0</formula>
    </cfRule>
  </conditionalFormatting>
  <conditionalFormatting sqref="G232:T232">
    <cfRule type="cellIs" dxfId="8" priority="19" operator="lessThan">
      <formula>0</formula>
    </cfRule>
  </conditionalFormatting>
  <conditionalFormatting sqref="I234:T234">
    <cfRule type="cellIs" dxfId="7" priority="20"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B299B-F49E-46F8-A86B-397C967FF4B7}">
  <sheetPr>
    <tabColor rgb="FF00B050"/>
  </sheetPr>
  <dimension ref="A1:X156"/>
  <sheetViews>
    <sheetView showGridLines="0" tabSelected="1" topLeftCell="A41" zoomScale="70" zoomScaleNormal="70" workbookViewId="0">
      <selection activeCell="L156" sqref="L156"/>
    </sheetView>
  </sheetViews>
  <sheetFormatPr baseColWidth="10" defaultColWidth="11.42578125" defaultRowHeight="15" outlineLevelRow="1" x14ac:dyDescent="0.25"/>
  <cols>
    <col min="3" max="3" width="21" customWidth="1"/>
    <col min="4" max="4" width="25.140625" customWidth="1"/>
    <col min="5" max="5" width="41" customWidth="1"/>
    <col min="6" max="6" width="22.85546875" customWidth="1"/>
    <col min="7" max="7" width="18.140625" customWidth="1"/>
    <col min="8" max="16" width="15.85546875" customWidth="1"/>
    <col min="17" max="17" width="14.28515625" bestFit="1" customWidth="1"/>
    <col min="18" max="18" width="15.42578125" customWidth="1"/>
    <col min="19" max="20" width="13.28515625" customWidth="1"/>
  </cols>
  <sheetData>
    <row r="1" spans="1:23" ht="26.25" x14ac:dyDescent="0.4">
      <c r="A1" s="180" t="s">
        <v>38</v>
      </c>
      <c r="B1" s="181"/>
      <c r="D1" s="201" t="s">
        <v>105</v>
      </c>
      <c r="E1" s="202"/>
      <c r="F1" s="202"/>
      <c r="G1" s="202"/>
      <c r="H1" s="202"/>
      <c r="I1" s="202"/>
      <c r="J1" s="202"/>
      <c r="K1" s="203"/>
      <c r="L1" s="203"/>
    </row>
    <row r="3" spans="1:23" x14ac:dyDescent="0.25">
      <c r="W3" s="106"/>
    </row>
    <row r="4" spans="1:23" ht="35.25" customHeight="1" x14ac:dyDescent="0.25">
      <c r="D4" s="189" t="s">
        <v>1</v>
      </c>
      <c r="E4" s="189"/>
      <c r="F4" s="189"/>
      <c r="G4" s="189"/>
      <c r="H4" s="189"/>
      <c r="I4" s="189"/>
      <c r="J4" s="189"/>
      <c r="K4" s="189"/>
      <c r="L4" s="189"/>
      <c r="M4" s="189"/>
      <c r="N4" s="189"/>
      <c r="O4" s="189"/>
      <c r="P4" s="189"/>
      <c r="Q4" s="189"/>
      <c r="W4" s="106"/>
    </row>
    <row r="5" spans="1:23" ht="34.5" customHeight="1" x14ac:dyDescent="0.25">
      <c r="D5" s="162" t="s">
        <v>80</v>
      </c>
      <c r="E5" s="162"/>
      <c r="F5" s="162"/>
      <c r="G5" s="162"/>
      <c r="H5" s="162"/>
      <c r="I5" s="162"/>
      <c r="J5" s="162"/>
      <c r="K5" s="162"/>
      <c r="L5" s="162"/>
      <c r="M5" s="162"/>
      <c r="N5" s="162"/>
      <c r="O5" s="162"/>
      <c r="P5" s="162"/>
      <c r="Q5" s="162"/>
      <c r="R5" s="162"/>
      <c r="W5" s="106"/>
    </row>
    <row r="6" spans="1:23" ht="56.45" customHeight="1" x14ac:dyDescent="0.25">
      <c r="A6" s="185"/>
      <c r="B6" s="185"/>
      <c r="D6" s="173" t="s">
        <v>81</v>
      </c>
      <c r="E6" s="173"/>
      <c r="F6" s="173"/>
      <c r="G6" s="173"/>
      <c r="H6" s="173"/>
      <c r="I6" s="173"/>
      <c r="J6" s="173"/>
      <c r="K6" s="173"/>
      <c r="L6" s="173"/>
      <c r="M6" s="173"/>
      <c r="N6" s="173"/>
      <c r="O6" s="173"/>
      <c r="P6" s="24"/>
      <c r="Q6" s="24"/>
      <c r="R6" s="24"/>
    </row>
    <row r="7" spans="1:23" x14ac:dyDescent="0.25">
      <c r="E7" s="25" t="s">
        <v>82</v>
      </c>
      <c r="F7" s="26"/>
      <c r="G7" s="27"/>
      <c r="H7" s="28">
        <v>44562</v>
      </c>
      <c r="I7" s="29" t="s">
        <v>83</v>
      </c>
      <c r="J7" s="30">
        <v>44926</v>
      </c>
    </row>
    <row r="8" spans="1:23" x14ac:dyDescent="0.25">
      <c r="E8" s="31"/>
      <c r="F8" s="32"/>
      <c r="G8" s="32"/>
      <c r="H8" s="33"/>
    </row>
    <row r="9" spans="1:23" x14ac:dyDescent="0.25">
      <c r="E9" s="31"/>
      <c r="F9" s="32"/>
      <c r="G9" s="43"/>
      <c r="H9" s="43"/>
      <c r="I9" s="43"/>
      <c r="J9" s="43"/>
      <c r="K9" s="43"/>
      <c r="L9" s="43"/>
      <c r="M9" s="43"/>
      <c r="N9" s="43"/>
      <c r="O9" s="43"/>
      <c r="P9" s="43"/>
      <c r="Q9" s="43"/>
      <c r="R9" s="43"/>
    </row>
    <row r="10" spans="1:23" x14ac:dyDescent="0.25">
      <c r="E10" s="31"/>
      <c r="F10" s="32"/>
      <c r="G10" s="2">
        <v>44562</v>
      </c>
      <c r="H10" s="2">
        <f t="shared" ref="H10:R10" si="0">+EDATE(G10,1)</f>
        <v>44593</v>
      </c>
      <c r="I10" s="2">
        <f t="shared" si="0"/>
        <v>44621</v>
      </c>
      <c r="J10" s="2">
        <f t="shared" si="0"/>
        <v>44652</v>
      </c>
      <c r="K10" s="2">
        <f t="shared" si="0"/>
        <v>44682</v>
      </c>
      <c r="L10" s="2">
        <f t="shared" si="0"/>
        <v>44713</v>
      </c>
      <c r="M10" s="2">
        <f t="shared" si="0"/>
        <v>44743</v>
      </c>
      <c r="N10" s="2">
        <f t="shared" si="0"/>
        <v>44774</v>
      </c>
      <c r="O10" s="2">
        <f t="shared" si="0"/>
        <v>44805</v>
      </c>
      <c r="P10" s="2">
        <f t="shared" si="0"/>
        <v>44835</v>
      </c>
      <c r="Q10" s="2">
        <f t="shared" si="0"/>
        <v>44866</v>
      </c>
      <c r="R10" s="2">
        <f t="shared" si="0"/>
        <v>44896</v>
      </c>
    </row>
    <row r="11" spans="1:23" x14ac:dyDescent="0.25">
      <c r="D11" s="190" t="s">
        <v>77</v>
      </c>
      <c r="E11" s="84">
        <f>+'II. Références Prix'!B15</f>
        <v>0</v>
      </c>
      <c r="F11" s="35" t="str">
        <f>+'II. Références Prix'!C15</f>
        <v>c€/kWh</v>
      </c>
      <c r="G11" s="36">
        <f>+'II. Références Prix'!F15</f>
        <v>0</v>
      </c>
      <c r="H11" s="36">
        <f>+'II. Références Prix'!G15</f>
        <v>0</v>
      </c>
      <c r="I11" s="36">
        <f>+'II. Références Prix'!H15</f>
        <v>0</v>
      </c>
      <c r="J11" s="36">
        <f>+'II. Références Prix'!I15</f>
        <v>0</v>
      </c>
      <c r="K11" s="36">
        <f>+'II. Références Prix'!J15</f>
        <v>0</v>
      </c>
      <c r="L11" s="36">
        <f>+'II. Références Prix'!K15</f>
        <v>0</v>
      </c>
      <c r="M11" s="36">
        <f>+'II. Références Prix'!L15</f>
        <v>0</v>
      </c>
      <c r="N11" s="36">
        <f>+'II. Références Prix'!M15</f>
        <v>0</v>
      </c>
      <c r="O11" s="36">
        <f>+'II. Références Prix'!N15</f>
        <v>0</v>
      </c>
      <c r="P11" s="36">
        <f>+'II. Références Prix'!O15</f>
        <v>0</v>
      </c>
      <c r="Q11" s="36">
        <f>+'II. Références Prix'!P15</f>
        <v>0</v>
      </c>
      <c r="R11" s="36">
        <f>+'II. Références Prix'!Q15</f>
        <v>0</v>
      </c>
    </row>
    <row r="12" spans="1:23" x14ac:dyDescent="0.25">
      <c r="D12" s="191"/>
      <c r="E12" s="85">
        <f>+'II. Références Prix'!B16</f>
        <v>0</v>
      </c>
      <c r="F12" s="38" t="str">
        <f>+'II. Références Prix'!C16</f>
        <v>c€/kWh</v>
      </c>
      <c r="G12" s="39">
        <f>+'II. Références Prix'!F16</f>
        <v>0</v>
      </c>
      <c r="H12" s="39">
        <f>+'II. Références Prix'!G16</f>
        <v>0</v>
      </c>
      <c r="I12" s="39">
        <f>+'II. Références Prix'!H16</f>
        <v>0</v>
      </c>
      <c r="J12" s="39">
        <f>+'II. Références Prix'!I16</f>
        <v>0</v>
      </c>
      <c r="K12" s="39">
        <f>+'II. Références Prix'!J16</f>
        <v>0</v>
      </c>
      <c r="L12" s="39">
        <f>+'II. Références Prix'!K16</f>
        <v>0</v>
      </c>
      <c r="M12" s="39">
        <f>+'II. Références Prix'!L16</f>
        <v>0</v>
      </c>
      <c r="N12" s="39">
        <f>+'II. Références Prix'!M16</f>
        <v>0</v>
      </c>
      <c r="O12" s="39">
        <f>+'II. Références Prix'!N16</f>
        <v>0</v>
      </c>
      <c r="P12" s="39">
        <f>+'II. Références Prix'!O16</f>
        <v>0</v>
      </c>
      <c r="Q12" s="39">
        <f>+'II. Références Prix'!P16</f>
        <v>0</v>
      </c>
      <c r="R12" s="39">
        <f>+'II. Références Prix'!Q16</f>
        <v>0</v>
      </c>
    </row>
    <row r="13" spans="1:23" x14ac:dyDescent="0.25">
      <c r="D13" s="191"/>
      <c r="E13" s="85">
        <f>+'II. Références Prix'!B17</f>
        <v>0</v>
      </c>
      <c r="F13" s="38" t="str">
        <f>+'II. Références Prix'!C17</f>
        <v>c€/kWh</v>
      </c>
      <c r="G13" s="39">
        <f>+'II. Références Prix'!F17</f>
        <v>0</v>
      </c>
      <c r="H13" s="39">
        <f>+'II. Références Prix'!G17</f>
        <v>0</v>
      </c>
      <c r="I13" s="39">
        <f>+'II. Références Prix'!H17</f>
        <v>0</v>
      </c>
      <c r="J13" s="39">
        <f>+'II. Références Prix'!I17</f>
        <v>0</v>
      </c>
      <c r="K13" s="39">
        <f>+'II. Références Prix'!J17</f>
        <v>0</v>
      </c>
      <c r="L13" s="39">
        <f>+'II. Références Prix'!K17</f>
        <v>0</v>
      </c>
      <c r="M13" s="39">
        <f>+'II. Références Prix'!L17</f>
        <v>0</v>
      </c>
      <c r="N13" s="39">
        <f>+'II. Références Prix'!M17</f>
        <v>0</v>
      </c>
      <c r="O13" s="39">
        <f>+'II. Références Prix'!N17</f>
        <v>0</v>
      </c>
      <c r="P13" s="39">
        <f>+'II. Références Prix'!O17</f>
        <v>0</v>
      </c>
      <c r="Q13" s="39">
        <f>+'II. Références Prix'!P17</f>
        <v>0</v>
      </c>
      <c r="R13" s="39">
        <f>+'II. Références Prix'!Q17</f>
        <v>0</v>
      </c>
    </row>
    <row r="14" spans="1:23" x14ac:dyDescent="0.25">
      <c r="D14" s="191"/>
      <c r="E14" s="85">
        <f>+'II. Références Prix'!B18</f>
        <v>0</v>
      </c>
      <c r="F14" s="38" t="str">
        <f>+'II. Références Prix'!C18</f>
        <v>c€/kWh</v>
      </c>
      <c r="G14" s="39">
        <f>+'II. Références Prix'!F18</f>
        <v>0</v>
      </c>
      <c r="H14" s="39">
        <f>+'II. Références Prix'!G18</f>
        <v>0</v>
      </c>
      <c r="I14" s="39">
        <f>+'II. Références Prix'!H18</f>
        <v>0</v>
      </c>
      <c r="J14" s="39">
        <f>+'II. Références Prix'!I18</f>
        <v>0</v>
      </c>
      <c r="K14" s="39">
        <f>+'II. Références Prix'!J18</f>
        <v>0</v>
      </c>
      <c r="L14" s="39">
        <f>+'II. Références Prix'!K18</f>
        <v>0</v>
      </c>
      <c r="M14" s="39">
        <f>+'II. Références Prix'!L18</f>
        <v>0</v>
      </c>
      <c r="N14" s="39">
        <f>+'II. Références Prix'!M18</f>
        <v>0</v>
      </c>
      <c r="O14" s="39">
        <f>+'II. Références Prix'!N18</f>
        <v>0</v>
      </c>
      <c r="P14" s="39">
        <f>+'II. Références Prix'!O18</f>
        <v>0</v>
      </c>
      <c r="Q14" s="39">
        <f>+'II. Références Prix'!P18</f>
        <v>0</v>
      </c>
      <c r="R14" s="39">
        <f>+'II. Références Prix'!Q18</f>
        <v>0</v>
      </c>
    </row>
    <row r="15" spans="1:23" x14ac:dyDescent="0.25">
      <c r="D15" s="192"/>
      <c r="E15" s="85">
        <f>+'II. Références Prix'!B19</f>
        <v>0</v>
      </c>
      <c r="F15" s="38" t="str">
        <f>+'II. Références Prix'!C19</f>
        <v>c€/kWh</v>
      </c>
      <c r="G15" s="39">
        <f>+'II. Références Prix'!F19</f>
        <v>0</v>
      </c>
      <c r="H15" s="39">
        <f>+'II. Références Prix'!G19</f>
        <v>0</v>
      </c>
      <c r="I15" s="39">
        <f>+'II. Références Prix'!H19</f>
        <v>0</v>
      </c>
      <c r="J15" s="39">
        <f>+'II. Références Prix'!I19</f>
        <v>0</v>
      </c>
      <c r="K15" s="39">
        <f>+'II. Références Prix'!J19</f>
        <v>0</v>
      </c>
      <c r="L15" s="39">
        <f>+'II. Références Prix'!K19</f>
        <v>0</v>
      </c>
      <c r="M15" s="39">
        <f>+'II. Références Prix'!L19</f>
        <v>0</v>
      </c>
      <c r="N15" s="39">
        <f>+'II. Références Prix'!M19</f>
        <v>0</v>
      </c>
      <c r="O15" s="39">
        <f>+'II. Références Prix'!N19</f>
        <v>0</v>
      </c>
      <c r="P15" s="39">
        <f>+'II. Références Prix'!O19</f>
        <v>0</v>
      </c>
      <c r="Q15" s="39">
        <f>+'II. Références Prix'!P19</f>
        <v>0</v>
      </c>
      <c r="R15" s="39">
        <f>+'II. Références Prix'!Q19</f>
        <v>0</v>
      </c>
    </row>
    <row r="16" spans="1:23" ht="18.75" x14ac:dyDescent="0.25">
      <c r="D16" s="86"/>
      <c r="E16" s="87"/>
      <c r="F16" s="88"/>
      <c r="G16" s="89"/>
      <c r="H16" s="89"/>
      <c r="I16" s="89"/>
      <c r="J16" s="89"/>
      <c r="K16" s="89"/>
      <c r="L16" s="89"/>
      <c r="M16" s="89"/>
      <c r="N16" s="89"/>
      <c r="O16" s="89"/>
      <c r="P16" s="89"/>
      <c r="Q16" s="89"/>
      <c r="R16" s="89"/>
    </row>
    <row r="17" spans="3:18" x14ac:dyDescent="0.25">
      <c r="D17" s="190" t="s">
        <v>78</v>
      </c>
      <c r="E17" s="84">
        <f>+'II. Références Prix'!B21</f>
        <v>0</v>
      </c>
      <c r="F17" s="35" t="str">
        <f>+F11</f>
        <v>c€/kWh</v>
      </c>
      <c r="G17" s="36">
        <f>+'II. Références Prix'!F21</f>
        <v>0</v>
      </c>
      <c r="H17" s="36">
        <f>+'II. Références Prix'!G21</f>
        <v>0</v>
      </c>
      <c r="I17" s="36">
        <f>+'II. Références Prix'!H21</f>
        <v>0</v>
      </c>
      <c r="J17" s="36">
        <f>+'II. Références Prix'!I21</f>
        <v>0</v>
      </c>
      <c r="K17" s="36">
        <f>+'II. Références Prix'!J21</f>
        <v>0</v>
      </c>
      <c r="L17" s="36">
        <f>+'II. Références Prix'!K21</f>
        <v>0</v>
      </c>
      <c r="M17" s="36">
        <f>+'II. Références Prix'!L21</f>
        <v>0</v>
      </c>
      <c r="N17" s="36">
        <f>+'II. Références Prix'!M21</f>
        <v>0</v>
      </c>
      <c r="O17" s="36">
        <f>+'II. Références Prix'!N21</f>
        <v>0</v>
      </c>
      <c r="P17" s="36">
        <f>+'II. Références Prix'!O21</f>
        <v>0</v>
      </c>
      <c r="Q17" s="36">
        <f>+'II. Références Prix'!P21</f>
        <v>0</v>
      </c>
      <c r="R17" s="36">
        <f>+'II. Références Prix'!Q21</f>
        <v>0</v>
      </c>
    </row>
    <row r="18" spans="3:18" x14ac:dyDescent="0.25">
      <c r="D18" s="191"/>
      <c r="E18" s="85">
        <f>+'II. Références Prix'!B22</f>
        <v>0</v>
      </c>
      <c r="F18" s="38" t="str">
        <f t="shared" ref="F18:F21" si="1">+F12</f>
        <v>c€/kWh</v>
      </c>
      <c r="G18" s="39">
        <f>+'II. Références Prix'!F22</f>
        <v>0</v>
      </c>
      <c r="H18" s="39">
        <f>+'II. Références Prix'!G22</f>
        <v>0</v>
      </c>
      <c r="I18" s="39">
        <f>+'II. Références Prix'!H22</f>
        <v>0</v>
      </c>
      <c r="J18" s="39">
        <f>+'II. Références Prix'!I22</f>
        <v>0</v>
      </c>
      <c r="K18" s="39">
        <f>+'II. Références Prix'!J22</f>
        <v>0</v>
      </c>
      <c r="L18" s="39">
        <f>+'II. Références Prix'!K22</f>
        <v>0</v>
      </c>
      <c r="M18" s="39">
        <f>+'II. Références Prix'!L22</f>
        <v>0</v>
      </c>
      <c r="N18" s="39">
        <f>+'II. Références Prix'!M22</f>
        <v>0</v>
      </c>
      <c r="O18" s="39">
        <f>+'II. Références Prix'!N22</f>
        <v>0</v>
      </c>
      <c r="P18" s="39">
        <f>+'II. Références Prix'!O22</f>
        <v>0</v>
      </c>
      <c r="Q18" s="39">
        <f>+'II. Références Prix'!P22</f>
        <v>0</v>
      </c>
      <c r="R18" s="39">
        <f>+'II. Références Prix'!Q22</f>
        <v>0</v>
      </c>
    </row>
    <row r="19" spans="3:18" x14ac:dyDescent="0.25">
      <c r="D19" s="191"/>
      <c r="E19" s="85">
        <f>+'II. Références Prix'!B23</f>
        <v>0</v>
      </c>
      <c r="F19" s="38" t="str">
        <f t="shared" si="1"/>
        <v>c€/kWh</v>
      </c>
      <c r="G19" s="39">
        <f>+'II. Références Prix'!F23</f>
        <v>0</v>
      </c>
      <c r="H19" s="39">
        <f>+'II. Références Prix'!G23</f>
        <v>0</v>
      </c>
      <c r="I19" s="39">
        <f>+'II. Références Prix'!H23</f>
        <v>0</v>
      </c>
      <c r="J19" s="39">
        <f>+'II. Références Prix'!I23</f>
        <v>0</v>
      </c>
      <c r="K19" s="39">
        <f>+'II. Références Prix'!J23</f>
        <v>0</v>
      </c>
      <c r="L19" s="39">
        <f>+'II. Références Prix'!K23</f>
        <v>0</v>
      </c>
      <c r="M19" s="39">
        <f>+'II. Références Prix'!L23</f>
        <v>0</v>
      </c>
      <c r="N19" s="39">
        <f>+'II. Références Prix'!M23</f>
        <v>0</v>
      </c>
      <c r="O19" s="39">
        <f>+'II. Références Prix'!N23</f>
        <v>0</v>
      </c>
      <c r="P19" s="39">
        <f>+'II. Références Prix'!O23</f>
        <v>0</v>
      </c>
      <c r="Q19" s="39">
        <f>+'II. Références Prix'!P23</f>
        <v>0</v>
      </c>
      <c r="R19" s="39">
        <f>+'II. Références Prix'!Q23</f>
        <v>0</v>
      </c>
    </row>
    <row r="20" spans="3:18" x14ac:dyDescent="0.25">
      <c r="D20" s="191"/>
      <c r="E20" s="85">
        <f>+'II. Références Prix'!B24</f>
        <v>0</v>
      </c>
      <c r="F20" s="38" t="str">
        <f t="shared" si="1"/>
        <v>c€/kWh</v>
      </c>
      <c r="G20" s="39">
        <f>+'II. Références Prix'!F24</f>
        <v>0</v>
      </c>
      <c r="H20" s="39">
        <f>+'II. Références Prix'!G24</f>
        <v>0</v>
      </c>
      <c r="I20" s="39">
        <f>+'II. Références Prix'!H24</f>
        <v>0</v>
      </c>
      <c r="J20" s="39">
        <f>+'II. Références Prix'!I24</f>
        <v>0</v>
      </c>
      <c r="K20" s="39">
        <f>+'II. Références Prix'!J24</f>
        <v>0</v>
      </c>
      <c r="L20" s="39">
        <f>+'II. Références Prix'!K24</f>
        <v>0</v>
      </c>
      <c r="M20" s="39">
        <f>+'II. Références Prix'!L24</f>
        <v>0</v>
      </c>
      <c r="N20" s="39">
        <f>+'II. Références Prix'!M24</f>
        <v>0</v>
      </c>
      <c r="O20" s="39">
        <f>+'II. Références Prix'!N24</f>
        <v>0</v>
      </c>
      <c r="P20" s="39">
        <f>+'II. Références Prix'!O24</f>
        <v>0</v>
      </c>
      <c r="Q20" s="39">
        <f>+'II. Références Prix'!P24</f>
        <v>0</v>
      </c>
      <c r="R20" s="39">
        <f>+'II. Références Prix'!Q24</f>
        <v>0</v>
      </c>
    </row>
    <row r="21" spans="3:18" x14ac:dyDescent="0.25">
      <c r="D21" s="192"/>
      <c r="E21" s="105">
        <f>+'II. Références Prix'!B25</f>
        <v>0</v>
      </c>
      <c r="F21" s="41" t="str">
        <f t="shared" si="1"/>
        <v>c€/kWh</v>
      </c>
      <c r="G21" s="42">
        <f>+'II. Références Prix'!F25</f>
        <v>0</v>
      </c>
      <c r="H21" s="42">
        <f>+'II. Références Prix'!G25</f>
        <v>0</v>
      </c>
      <c r="I21" s="42">
        <f>+'II. Références Prix'!H25</f>
        <v>0</v>
      </c>
      <c r="J21" s="42">
        <f>+'II. Références Prix'!I25</f>
        <v>0</v>
      </c>
      <c r="K21" s="42">
        <f>+'II. Références Prix'!J25</f>
        <v>0</v>
      </c>
      <c r="L21" s="42">
        <f>+'II. Références Prix'!K25</f>
        <v>0</v>
      </c>
      <c r="M21" s="42">
        <f>+'II. Références Prix'!L25</f>
        <v>0</v>
      </c>
      <c r="N21" s="42">
        <f>+'II. Références Prix'!M25</f>
        <v>0</v>
      </c>
      <c r="O21" s="42">
        <f>+'II. Références Prix'!N25</f>
        <v>0</v>
      </c>
      <c r="P21" s="42">
        <f>+'II. Références Prix'!O25</f>
        <v>0</v>
      </c>
      <c r="Q21" s="42">
        <f>+'II. Références Prix'!P25</f>
        <v>0</v>
      </c>
      <c r="R21" s="42">
        <f>+'II. Références Prix'!Q25</f>
        <v>0</v>
      </c>
    </row>
    <row r="22" spans="3:18" s="44" customFormat="1" x14ac:dyDescent="0.25">
      <c r="E22" s="45"/>
      <c r="F22" s="45"/>
    </row>
    <row r="23" spans="3:18" s="46" customFormat="1" ht="15.75" thickBot="1" x14ac:dyDescent="0.3">
      <c r="C23" s="90"/>
      <c r="E23" s="47"/>
      <c r="F23" s="47"/>
      <c r="G23" s="3"/>
      <c r="H23" s="3"/>
      <c r="I23" s="3"/>
      <c r="J23" s="3"/>
      <c r="K23" s="3"/>
      <c r="L23" s="3"/>
      <c r="M23" s="3"/>
      <c r="N23" s="3"/>
      <c r="O23" s="3"/>
      <c r="P23" s="3"/>
      <c r="Q23" s="3"/>
      <c r="R23" s="3"/>
    </row>
    <row r="24" spans="3:18" s="44" customFormat="1" outlineLevel="1" x14ac:dyDescent="0.25">
      <c r="C24" s="193" t="s">
        <v>106</v>
      </c>
      <c r="D24" s="196" t="s">
        <v>86</v>
      </c>
      <c r="E24" s="91">
        <f>$E$17</f>
        <v>0</v>
      </c>
      <c r="F24" s="35" t="s">
        <v>87</v>
      </c>
      <c r="G24" s="66"/>
      <c r="H24" s="66"/>
      <c r="I24" s="66"/>
      <c r="J24" s="66"/>
      <c r="K24" s="66"/>
      <c r="L24" s="66"/>
      <c r="M24" s="66"/>
      <c r="N24" s="66"/>
      <c r="O24" s="66"/>
      <c r="P24" s="66"/>
      <c r="Q24" s="66"/>
      <c r="R24" s="66"/>
    </row>
    <row r="25" spans="3:18" s="44" customFormat="1" outlineLevel="1" x14ac:dyDescent="0.25">
      <c r="C25" s="194"/>
      <c r="D25" s="197"/>
      <c r="E25" s="92">
        <f>+$E$18</f>
        <v>0</v>
      </c>
      <c r="F25" s="38" t="s">
        <v>87</v>
      </c>
      <c r="G25" s="66"/>
      <c r="H25" s="66"/>
      <c r="I25" s="66"/>
      <c r="J25" s="66"/>
      <c r="K25" s="66"/>
      <c r="L25" s="66"/>
      <c r="M25" s="66"/>
      <c r="N25" s="66"/>
      <c r="O25" s="66"/>
      <c r="P25" s="66"/>
      <c r="Q25" s="66"/>
      <c r="R25" s="66"/>
    </row>
    <row r="26" spans="3:18" s="44" customFormat="1" outlineLevel="1" x14ac:dyDescent="0.25">
      <c r="C26" s="194"/>
      <c r="D26" s="197"/>
      <c r="E26" s="92">
        <f>+$E$19</f>
        <v>0</v>
      </c>
      <c r="F26" s="38" t="s">
        <v>87</v>
      </c>
      <c r="G26" s="66"/>
      <c r="H26" s="66"/>
      <c r="I26" s="66"/>
      <c r="J26" s="66"/>
      <c r="K26" s="66"/>
      <c r="L26" s="66"/>
      <c r="M26" s="66"/>
      <c r="N26" s="66"/>
      <c r="O26" s="66"/>
      <c r="P26" s="66"/>
      <c r="Q26" s="66"/>
      <c r="R26" s="66"/>
    </row>
    <row r="27" spans="3:18" s="44" customFormat="1" outlineLevel="1" x14ac:dyDescent="0.25">
      <c r="C27" s="194"/>
      <c r="D27" s="197"/>
      <c r="E27" s="92">
        <f>+$E$20</f>
        <v>0</v>
      </c>
      <c r="F27" s="38" t="s">
        <v>87</v>
      </c>
      <c r="G27" s="53"/>
      <c r="H27" s="54"/>
      <c r="I27" s="54"/>
      <c r="J27" s="54"/>
      <c r="K27" s="54"/>
      <c r="L27" s="54"/>
      <c r="M27" s="54"/>
      <c r="N27" s="54"/>
      <c r="O27" s="54"/>
      <c r="P27" s="54"/>
      <c r="Q27" s="54"/>
      <c r="R27" s="54"/>
    </row>
    <row r="28" spans="3:18" s="44" customFormat="1" outlineLevel="1" x14ac:dyDescent="0.25">
      <c r="C28" s="194"/>
      <c r="D28" s="197"/>
      <c r="E28" s="92">
        <f>+$E$21</f>
        <v>0</v>
      </c>
      <c r="F28" s="38" t="s">
        <v>87</v>
      </c>
      <c r="G28" s="53"/>
      <c r="H28" s="54"/>
      <c r="I28" s="54"/>
      <c r="J28" s="54"/>
      <c r="K28" s="54"/>
      <c r="L28" s="54"/>
      <c r="M28" s="54"/>
      <c r="N28" s="54"/>
      <c r="O28" s="54"/>
      <c r="P28" s="54"/>
      <c r="Q28" s="54"/>
      <c r="R28" s="54"/>
    </row>
    <row r="29" spans="3:18" s="44" customFormat="1" outlineLevel="1" x14ac:dyDescent="0.25">
      <c r="C29" s="194"/>
      <c r="D29" s="196" t="s">
        <v>88</v>
      </c>
      <c r="E29" s="91">
        <f>$E$17</f>
        <v>0</v>
      </c>
      <c r="F29" s="35" t="s">
        <v>89</v>
      </c>
      <c r="G29" s="56"/>
      <c r="H29" s="57"/>
      <c r="I29" s="57"/>
      <c r="J29" s="57"/>
      <c r="K29" s="57"/>
      <c r="L29" s="57"/>
      <c r="M29" s="93"/>
      <c r="N29" s="93"/>
      <c r="O29" s="93"/>
      <c r="P29" s="93"/>
      <c r="Q29" s="93"/>
      <c r="R29" s="93"/>
    </row>
    <row r="30" spans="3:18" s="44" customFormat="1" outlineLevel="1" x14ac:dyDescent="0.25">
      <c r="C30" s="194"/>
      <c r="D30" s="197"/>
      <c r="E30" s="92">
        <f>+$E$18</f>
        <v>0</v>
      </c>
      <c r="F30" s="38" t="s">
        <v>89</v>
      </c>
      <c r="G30" s="56"/>
      <c r="H30" s="57"/>
      <c r="I30" s="57"/>
      <c r="J30" s="57"/>
      <c r="K30" s="57"/>
      <c r="L30" s="57"/>
      <c r="M30" s="93"/>
      <c r="N30" s="93"/>
      <c r="O30" s="93"/>
      <c r="P30" s="93"/>
      <c r="Q30" s="93"/>
      <c r="R30" s="93"/>
    </row>
    <row r="31" spans="3:18" s="44" customFormat="1" outlineLevel="1" x14ac:dyDescent="0.25">
      <c r="C31" s="194"/>
      <c r="D31" s="197"/>
      <c r="E31" s="92">
        <f>+$E$19</f>
        <v>0</v>
      </c>
      <c r="F31" s="38" t="s">
        <v>89</v>
      </c>
      <c r="G31" s="56"/>
      <c r="H31" s="57"/>
      <c r="I31" s="57"/>
      <c r="J31" s="57"/>
      <c r="K31" s="57"/>
      <c r="L31" s="57"/>
      <c r="M31" s="93"/>
      <c r="N31" s="93"/>
      <c r="O31" s="93"/>
      <c r="P31" s="93"/>
      <c r="Q31" s="93"/>
      <c r="R31" s="93"/>
    </row>
    <row r="32" spans="3:18" s="44" customFormat="1" outlineLevel="1" x14ac:dyDescent="0.25">
      <c r="C32" s="194"/>
      <c r="D32" s="197"/>
      <c r="E32" s="92">
        <f>+$E$20</f>
        <v>0</v>
      </c>
      <c r="F32" s="38" t="s">
        <v>89</v>
      </c>
      <c r="G32" s="71"/>
      <c r="H32" s="58"/>
      <c r="I32" s="58"/>
      <c r="J32" s="58"/>
      <c r="K32" s="58"/>
      <c r="L32" s="58"/>
      <c r="M32" s="58"/>
      <c r="N32" s="58"/>
      <c r="O32" s="58"/>
      <c r="P32" s="58"/>
      <c r="Q32" s="58"/>
      <c r="R32" s="58"/>
    </row>
    <row r="33" spans="3:24" s="44" customFormat="1" outlineLevel="1" x14ac:dyDescent="0.25">
      <c r="C33" s="194"/>
      <c r="D33" s="197"/>
      <c r="E33" s="92">
        <f>+$E$21</f>
        <v>0</v>
      </c>
      <c r="F33" s="38" t="s">
        <v>89</v>
      </c>
      <c r="G33" s="71"/>
      <c r="H33" s="58"/>
      <c r="I33" s="58"/>
      <c r="J33" s="58"/>
      <c r="K33" s="58"/>
      <c r="L33" s="58"/>
      <c r="M33" s="58"/>
      <c r="N33" s="58"/>
      <c r="O33" s="58"/>
      <c r="P33" s="58"/>
      <c r="Q33" s="58"/>
      <c r="R33" s="58"/>
    </row>
    <row r="34" spans="3:24" s="44" customFormat="1" outlineLevel="1" x14ac:dyDescent="0.25">
      <c r="C34" s="194"/>
      <c r="D34" s="196" t="s">
        <v>90</v>
      </c>
      <c r="E34" s="91">
        <f>$E$17</f>
        <v>0</v>
      </c>
      <c r="F34" s="35" t="s">
        <v>37</v>
      </c>
      <c r="G34" s="94">
        <f t="shared" ref="G34:R34" si="2">+G11</f>
        <v>0</v>
      </c>
      <c r="H34" s="94">
        <f t="shared" si="2"/>
        <v>0</v>
      </c>
      <c r="I34" s="94">
        <f t="shared" si="2"/>
        <v>0</v>
      </c>
      <c r="J34" s="94">
        <f t="shared" si="2"/>
        <v>0</v>
      </c>
      <c r="K34" s="94">
        <f t="shared" si="2"/>
        <v>0</v>
      </c>
      <c r="L34" s="94">
        <f t="shared" si="2"/>
        <v>0</v>
      </c>
      <c r="M34" s="94">
        <f t="shared" si="2"/>
        <v>0</v>
      </c>
      <c r="N34" s="94">
        <f t="shared" si="2"/>
        <v>0</v>
      </c>
      <c r="O34" s="94">
        <f t="shared" si="2"/>
        <v>0</v>
      </c>
      <c r="P34" s="94">
        <f t="shared" si="2"/>
        <v>0</v>
      </c>
      <c r="Q34" s="94">
        <f t="shared" si="2"/>
        <v>0</v>
      </c>
      <c r="R34" s="94">
        <f t="shared" si="2"/>
        <v>0</v>
      </c>
    </row>
    <row r="35" spans="3:24" s="44" customFormat="1" outlineLevel="1" x14ac:dyDescent="0.25">
      <c r="C35" s="194"/>
      <c r="D35" s="197"/>
      <c r="E35" s="92">
        <f>+$E$18</f>
        <v>0</v>
      </c>
      <c r="F35" s="38" t="s">
        <v>37</v>
      </c>
      <c r="G35" s="94">
        <f t="shared" ref="G35:R35" si="3">+G12</f>
        <v>0</v>
      </c>
      <c r="H35" s="94">
        <f t="shared" si="3"/>
        <v>0</v>
      </c>
      <c r="I35" s="94">
        <f t="shared" si="3"/>
        <v>0</v>
      </c>
      <c r="J35" s="94">
        <f t="shared" si="3"/>
        <v>0</v>
      </c>
      <c r="K35" s="94">
        <f t="shared" si="3"/>
        <v>0</v>
      </c>
      <c r="L35" s="94">
        <f t="shared" si="3"/>
        <v>0</v>
      </c>
      <c r="M35" s="94">
        <f t="shared" si="3"/>
        <v>0</v>
      </c>
      <c r="N35" s="94">
        <f t="shared" si="3"/>
        <v>0</v>
      </c>
      <c r="O35" s="94">
        <f t="shared" si="3"/>
        <v>0</v>
      </c>
      <c r="P35" s="94">
        <f t="shared" si="3"/>
        <v>0</v>
      </c>
      <c r="Q35" s="94">
        <f t="shared" si="3"/>
        <v>0</v>
      </c>
      <c r="R35" s="94">
        <f t="shared" si="3"/>
        <v>0</v>
      </c>
    </row>
    <row r="36" spans="3:24" s="44" customFormat="1" outlineLevel="1" x14ac:dyDescent="0.25">
      <c r="C36" s="194"/>
      <c r="D36" s="197"/>
      <c r="E36" s="92">
        <f>+$E$19</f>
        <v>0</v>
      </c>
      <c r="F36" s="38" t="s">
        <v>37</v>
      </c>
      <c r="G36" s="94">
        <f t="shared" ref="G36:R36" si="4">+G13</f>
        <v>0</v>
      </c>
      <c r="H36" s="94">
        <f t="shared" si="4"/>
        <v>0</v>
      </c>
      <c r="I36" s="94">
        <f t="shared" si="4"/>
        <v>0</v>
      </c>
      <c r="J36" s="94">
        <f t="shared" si="4"/>
        <v>0</v>
      </c>
      <c r="K36" s="94">
        <f t="shared" si="4"/>
        <v>0</v>
      </c>
      <c r="L36" s="94">
        <f t="shared" si="4"/>
        <v>0</v>
      </c>
      <c r="M36" s="94">
        <f t="shared" si="4"/>
        <v>0</v>
      </c>
      <c r="N36" s="94">
        <f t="shared" si="4"/>
        <v>0</v>
      </c>
      <c r="O36" s="94">
        <f t="shared" si="4"/>
        <v>0</v>
      </c>
      <c r="P36" s="94">
        <f t="shared" si="4"/>
        <v>0</v>
      </c>
      <c r="Q36" s="94">
        <f t="shared" si="4"/>
        <v>0</v>
      </c>
      <c r="R36" s="94">
        <f t="shared" si="4"/>
        <v>0</v>
      </c>
    </row>
    <row r="37" spans="3:24" s="44" customFormat="1" outlineLevel="1" x14ac:dyDescent="0.25">
      <c r="C37" s="194"/>
      <c r="D37" s="197"/>
      <c r="E37" s="92">
        <f>+$E$20</f>
        <v>0</v>
      </c>
      <c r="F37" s="38" t="s">
        <v>37</v>
      </c>
      <c r="G37" s="94">
        <f t="shared" ref="G37:R37" si="5">+G14</f>
        <v>0</v>
      </c>
      <c r="H37" s="94">
        <f t="shared" si="5"/>
        <v>0</v>
      </c>
      <c r="I37" s="94">
        <f t="shared" si="5"/>
        <v>0</v>
      </c>
      <c r="J37" s="94">
        <f t="shared" si="5"/>
        <v>0</v>
      </c>
      <c r="K37" s="94">
        <f t="shared" si="5"/>
        <v>0</v>
      </c>
      <c r="L37" s="94">
        <f t="shared" si="5"/>
        <v>0</v>
      </c>
      <c r="M37" s="94">
        <f t="shared" si="5"/>
        <v>0</v>
      </c>
      <c r="N37" s="94">
        <f t="shared" si="5"/>
        <v>0</v>
      </c>
      <c r="O37" s="94">
        <f t="shared" si="5"/>
        <v>0</v>
      </c>
      <c r="P37" s="94">
        <f t="shared" si="5"/>
        <v>0</v>
      </c>
      <c r="Q37" s="94">
        <f t="shared" si="5"/>
        <v>0</v>
      </c>
      <c r="R37" s="94">
        <f t="shared" si="5"/>
        <v>0</v>
      </c>
    </row>
    <row r="38" spans="3:24" s="44" customFormat="1" outlineLevel="1" x14ac:dyDescent="0.25">
      <c r="C38" s="194"/>
      <c r="D38" s="197"/>
      <c r="E38" s="92">
        <f>+$E$21</f>
        <v>0</v>
      </c>
      <c r="F38" s="38" t="s">
        <v>37</v>
      </c>
      <c r="G38" s="94">
        <f t="shared" ref="G38:R38" si="6">+G15</f>
        <v>0</v>
      </c>
      <c r="H38" s="94">
        <f t="shared" si="6"/>
        <v>0</v>
      </c>
      <c r="I38" s="94">
        <f t="shared" si="6"/>
        <v>0</v>
      </c>
      <c r="J38" s="94">
        <f t="shared" si="6"/>
        <v>0</v>
      </c>
      <c r="K38" s="94">
        <f t="shared" si="6"/>
        <v>0</v>
      </c>
      <c r="L38" s="94">
        <f t="shared" si="6"/>
        <v>0</v>
      </c>
      <c r="M38" s="94">
        <f t="shared" si="6"/>
        <v>0</v>
      </c>
      <c r="N38" s="94">
        <f t="shared" si="6"/>
        <v>0</v>
      </c>
      <c r="O38" s="94">
        <f t="shared" si="6"/>
        <v>0</v>
      </c>
      <c r="P38" s="94">
        <f t="shared" si="6"/>
        <v>0</v>
      </c>
      <c r="Q38" s="94">
        <f t="shared" si="6"/>
        <v>0</v>
      </c>
      <c r="R38" s="94">
        <f t="shared" si="6"/>
        <v>0</v>
      </c>
    </row>
    <row r="39" spans="3:24" s="44" customFormat="1" outlineLevel="1" x14ac:dyDescent="0.25">
      <c r="C39" s="194"/>
      <c r="D39" s="198" t="s">
        <v>91</v>
      </c>
      <c r="E39" s="91">
        <f>$E$17</f>
        <v>0</v>
      </c>
      <c r="F39" s="35" t="s">
        <v>37</v>
      </c>
      <c r="G39" s="94">
        <f t="shared" ref="G39:R39" si="7">+G17</f>
        <v>0</v>
      </c>
      <c r="H39" s="94">
        <f t="shared" si="7"/>
        <v>0</v>
      </c>
      <c r="I39" s="94">
        <f t="shared" si="7"/>
        <v>0</v>
      </c>
      <c r="J39" s="94">
        <f t="shared" si="7"/>
        <v>0</v>
      </c>
      <c r="K39" s="94">
        <f t="shared" si="7"/>
        <v>0</v>
      </c>
      <c r="L39" s="94">
        <f t="shared" si="7"/>
        <v>0</v>
      </c>
      <c r="M39" s="94">
        <f t="shared" si="7"/>
        <v>0</v>
      </c>
      <c r="N39" s="94">
        <f t="shared" si="7"/>
        <v>0</v>
      </c>
      <c r="O39" s="94">
        <f t="shared" si="7"/>
        <v>0</v>
      </c>
      <c r="P39" s="94">
        <f t="shared" si="7"/>
        <v>0</v>
      </c>
      <c r="Q39" s="94">
        <f t="shared" si="7"/>
        <v>0</v>
      </c>
      <c r="R39" s="94">
        <f t="shared" si="7"/>
        <v>0</v>
      </c>
    </row>
    <row r="40" spans="3:24" s="44" customFormat="1" outlineLevel="1" x14ac:dyDescent="0.25">
      <c r="C40" s="194"/>
      <c r="D40" s="199"/>
      <c r="E40" s="92">
        <f>+$E$18</f>
        <v>0</v>
      </c>
      <c r="F40" s="38" t="s">
        <v>37</v>
      </c>
      <c r="G40" s="94">
        <f t="shared" ref="G40:R40" si="8">+G18</f>
        <v>0</v>
      </c>
      <c r="H40" s="94">
        <f t="shared" si="8"/>
        <v>0</v>
      </c>
      <c r="I40" s="94">
        <f t="shared" si="8"/>
        <v>0</v>
      </c>
      <c r="J40" s="94">
        <f t="shared" si="8"/>
        <v>0</v>
      </c>
      <c r="K40" s="94">
        <f t="shared" si="8"/>
        <v>0</v>
      </c>
      <c r="L40" s="94">
        <f t="shared" si="8"/>
        <v>0</v>
      </c>
      <c r="M40" s="94">
        <f t="shared" si="8"/>
        <v>0</v>
      </c>
      <c r="N40" s="94">
        <f t="shared" si="8"/>
        <v>0</v>
      </c>
      <c r="O40" s="94">
        <f t="shared" si="8"/>
        <v>0</v>
      </c>
      <c r="P40" s="94">
        <f t="shared" si="8"/>
        <v>0</v>
      </c>
      <c r="Q40" s="94">
        <f t="shared" si="8"/>
        <v>0</v>
      </c>
      <c r="R40" s="94">
        <f t="shared" si="8"/>
        <v>0</v>
      </c>
    </row>
    <row r="41" spans="3:24" s="44" customFormat="1" outlineLevel="1" x14ac:dyDescent="0.25">
      <c r="C41" s="194"/>
      <c r="D41" s="199"/>
      <c r="E41" s="92">
        <f>+$E$19</f>
        <v>0</v>
      </c>
      <c r="F41" s="38" t="s">
        <v>37</v>
      </c>
      <c r="G41" s="94">
        <f t="shared" ref="G41:R41" si="9">+G19</f>
        <v>0</v>
      </c>
      <c r="H41" s="94">
        <f t="shared" si="9"/>
        <v>0</v>
      </c>
      <c r="I41" s="94">
        <f t="shared" si="9"/>
        <v>0</v>
      </c>
      <c r="J41" s="94">
        <f t="shared" si="9"/>
        <v>0</v>
      </c>
      <c r="K41" s="94">
        <f t="shared" si="9"/>
        <v>0</v>
      </c>
      <c r="L41" s="94">
        <f t="shared" si="9"/>
        <v>0</v>
      </c>
      <c r="M41" s="94">
        <f t="shared" si="9"/>
        <v>0</v>
      </c>
      <c r="N41" s="94">
        <f t="shared" si="9"/>
        <v>0</v>
      </c>
      <c r="O41" s="94">
        <f t="shared" si="9"/>
        <v>0</v>
      </c>
      <c r="P41" s="94">
        <f t="shared" si="9"/>
        <v>0</v>
      </c>
      <c r="Q41" s="94">
        <f t="shared" si="9"/>
        <v>0</v>
      </c>
      <c r="R41" s="94">
        <f t="shared" si="9"/>
        <v>0</v>
      </c>
    </row>
    <row r="42" spans="3:24" s="44" customFormat="1" outlineLevel="1" x14ac:dyDescent="0.25">
      <c r="C42" s="194"/>
      <c r="D42" s="199"/>
      <c r="E42" s="92">
        <f>+$E$20</f>
        <v>0</v>
      </c>
      <c r="F42" s="38" t="s">
        <v>37</v>
      </c>
      <c r="G42" s="94">
        <f t="shared" ref="G42:R42" si="10">+G20</f>
        <v>0</v>
      </c>
      <c r="H42" s="94">
        <f t="shared" si="10"/>
        <v>0</v>
      </c>
      <c r="I42" s="94">
        <f t="shared" si="10"/>
        <v>0</v>
      </c>
      <c r="J42" s="94">
        <f t="shared" si="10"/>
        <v>0</v>
      </c>
      <c r="K42" s="94">
        <f t="shared" si="10"/>
        <v>0</v>
      </c>
      <c r="L42" s="94">
        <f t="shared" si="10"/>
        <v>0</v>
      </c>
      <c r="M42" s="94">
        <f t="shared" si="10"/>
        <v>0</v>
      </c>
      <c r="N42" s="94">
        <f t="shared" si="10"/>
        <v>0</v>
      </c>
      <c r="O42" s="94">
        <f t="shared" si="10"/>
        <v>0</v>
      </c>
      <c r="P42" s="94">
        <f t="shared" si="10"/>
        <v>0</v>
      </c>
      <c r="Q42" s="94">
        <f t="shared" si="10"/>
        <v>0</v>
      </c>
      <c r="R42" s="94">
        <f t="shared" si="10"/>
        <v>0</v>
      </c>
    </row>
    <row r="43" spans="3:24" s="44" customFormat="1" outlineLevel="1" x14ac:dyDescent="0.25">
      <c r="C43" s="194"/>
      <c r="D43" s="200"/>
      <c r="E43" s="92">
        <f>+$E$21</f>
        <v>0</v>
      </c>
      <c r="F43" s="41" t="s">
        <v>37</v>
      </c>
      <c r="G43" s="94">
        <f t="shared" ref="G43:R43" si="11">+G21</f>
        <v>0</v>
      </c>
      <c r="H43" s="94">
        <f t="shared" si="11"/>
        <v>0</v>
      </c>
      <c r="I43" s="94">
        <f t="shared" si="11"/>
        <v>0</v>
      </c>
      <c r="J43" s="94">
        <f t="shared" si="11"/>
        <v>0</v>
      </c>
      <c r="K43" s="94">
        <f t="shared" si="11"/>
        <v>0</v>
      </c>
      <c r="L43" s="94">
        <f t="shared" si="11"/>
        <v>0</v>
      </c>
      <c r="M43" s="94">
        <f t="shared" si="11"/>
        <v>0</v>
      </c>
      <c r="N43" s="94">
        <f t="shared" si="11"/>
        <v>0</v>
      </c>
      <c r="O43" s="94">
        <f t="shared" si="11"/>
        <v>0</v>
      </c>
      <c r="P43" s="94">
        <f t="shared" si="11"/>
        <v>0</v>
      </c>
      <c r="Q43" s="94">
        <f t="shared" si="11"/>
        <v>0</v>
      </c>
      <c r="R43" s="94">
        <f t="shared" si="11"/>
        <v>0</v>
      </c>
    </row>
    <row r="44" spans="3:24" s="44" customFormat="1" ht="54" customHeight="1" outlineLevel="1" thickBot="1" x14ac:dyDescent="0.3">
      <c r="C44" s="204"/>
      <c r="D44" s="141" t="s">
        <v>107</v>
      </c>
      <c r="E44" s="128"/>
      <c r="F44" s="129" t="s">
        <v>37</v>
      </c>
      <c r="G44" s="126"/>
      <c r="H44" s="126"/>
      <c r="I44" s="126"/>
      <c r="J44" s="126"/>
      <c r="K44" s="126"/>
      <c r="L44" s="126"/>
      <c r="M44" s="126"/>
      <c r="N44" s="126"/>
      <c r="O44" s="126"/>
      <c r="P44" s="126"/>
      <c r="Q44" s="126"/>
      <c r="R44" s="126"/>
      <c r="U44"/>
      <c r="V44"/>
      <c r="W44" s="106"/>
      <c r="X44"/>
    </row>
    <row r="45" spans="3:24" s="44" customFormat="1" ht="15.75" thickBot="1" x14ac:dyDescent="0.3">
      <c r="E45" s="68" t="s">
        <v>93</v>
      </c>
      <c r="F45" s="45"/>
      <c r="G45" s="69">
        <f t="shared" ref="G45:R45" si="12">+((G39-G34)*G29+(G40-G35)*G30+(G41-G36)*G31+(G42-G37)*G32+(G43-G38)*G33)/100</f>
        <v>0</v>
      </c>
      <c r="H45" s="69">
        <f t="shared" si="12"/>
        <v>0</v>
      </c>
      <c r="I45" s="69">
        <f t="shared" si="12"/>
        <v>0</v>
      </c>
      <c r="J45" s="69">
        <f t="shared" si="12"/>
        <v>0</v>
      </c>
      <c r="K45" s="69">
        <f t="shared" si="12"/>
        <v>0</v>
      </c>
      <c r="L45" s="69">
        <f t="shared" si="12"/>
        <v>0</v>
      </c>
      <c r="M45" s="69">
        <f t="shared" si="12"/>
        <v>0</v>
      </c>
      <c r="N45" s="69">
        <f t="shared" si="12"/>
        <v>0</v>
      </c>
      <c r="O45" s="69">
        <f t="shared" si="12"/>
        <v>0</v>
      </c>
      <c r="P45" s="69">
        <f t="shared" si="12"/>
        <v>0</v>
      </c>
      <c r="Q45" s="69">
        <f t="shared" si="12"/>
        <v>0</v>
      </c>
      <c r="R45" s="69">
        <f t="shared" si="12"/>
        <v>0</v>
      </c>
    </row>
    <row r="46" spans="3:24" s="44" customFormat="1" ht="15.75" thickBot="1" x14ac:dyDescent="0.3">
      <c r="E46" s="96"/>
      <c r="F46" s="68"/>
      <c r="G46" s="45"/>
      <c r="H46" s="45"/>
      <c r="I46" s="45"/>
      <c r="J46" s="45"/>
      <c r="K46" s="45"/>
      <c r="L46" s="45"/>
      <c r="M46" s="45"/>
      <c r="N46" s="45"/>
      <c r="O46" s="45"/>
      <c r="P46" s="45"/>
      <c r="Q46" s="45"/>
      <c r="R46" s="45"/>
    </row>
    <row r="47" spans="3:24" s="44" customFormat="1" outlineLevel="1" x14ac:dyDescent="0.25">
      <c r="C47" s="193" t="s">
        <v>108</v>
      </c>
      <c r="D47" s="196" t="s">
        <v>86</v>
      </c>
      <c r="E47" s="91">
        <f>E24</f>
        <v>0</v>
      </c>
      <c r="F47" s="35" t="s">
        <v>87</v>
      </c>
      <c r="G47" s="94">
        <f>'III.D.TRV ELD et indexé TRV ELD'!G24</f>
        <v>0</v>
      </c>
      <c r="H47" s="94">
        <f>'III.D.TRV ELD et indexé TRV ELD'!H24</f>
        <v>0</v>
      </c>
      <c r="I47" s="94">
        <f>'III.D.TRV ELD et indexé TRV ELD'!I24</f>
        <v>0</v>
      </c>
      <c r="J47" s="94">
        <f>'III.D.TRV ELD et indexé TRV ELD'!J24</f>
        <v>0</v>
      </c>
      <c r="K47" s="94">
        <f>'III.D.TRV ELD et indexé TRV ELD'!K24</f>
        <v>0</v>
      </c>
      <c r="L47" s="94">
        <f>'III.D.TRV ELD et indexé TRV ELD'!L24</f>
        <v>0</v>
      </c>
      <c r="M47" s="94">
        <f>'III.D.TRV ELD et indexé TRV ELD'!M24</f>
        <v>0</v>
      </c>
      <c r="N47" s="94">
        <f>'III.D.TRV ELD et indexé TRV ELD'!N24</f>
        <v>0</v>
      </c>
      <c r="O47" s="94">
        <f>'III.D.TRV ELD et indexé TRV ELD'!O24</f>
        <v>0</v>
      </c>
      <c r="P47" s="94">
        <f>'III.D.TRV ELD et indexé TRV ELD'!P24</f>
        <v>0</v>
      </c>
      <c r="Q47" s="94">
        <f>'III.D.TRV ELD et indexé TRV ELD'!Q24</f>
        <v>0</v>
      </c>
      <c r="R47" s="94">
        <f>'III.D.TRV ELD et indexé TRV ELD'!R24</f>
        <v>0</v>
      </c>
    </row>
    <row r="48" spans="3:24" s="44" customFormat="1" outlineLevel="1" x14ac:dyDescent="0.25">
      <c r="C48" s="194"/>
      <c r="D48" s="197"/>
      <c r="E48" s="92">
        <f t="shared" ref="E48:E51" si="13">E25</f>
        <v>0</v>
      </c>
      <c r="F48" s="38" t="s">
        <v>87</v>
      </c>
      <c r="G48" s="94">
        <f>'III.D.TRV ELD et indexé TRV ELD'!G25</f>
        <v>0</v>
      </c>
      <c r="H48" s="94">
        <f>'III.D.TRV ELD et indexé TRV ELD'!H25</f>
        <v>0</v>
      </c>
      <c r="I48" s="94">
        <f>'III.D.TRV ELD et indexé TRV ELD'!I25</f>
        <v>0</v>
      </c>
      <c r="J48" s="94">
        <f>'III.D.TRV ELD et indexé TRV ELD'!J25</f>
        <v>0</v>
      </c>
      <c r="K48" s="94">
        <f>'III.D.TRV ELD et indexé TRV ELD'!K25</f>
        <v>0</v>
      </c>
      <c r="L48" s="94">
        <f>'III.D.TRV ELD et indexé TRV ELD'!L25</f>
        <v>0</v>
      </c>
      <c r="M48" s="94">
        <f>'III.D.TRV ELD et indexé TRV ELD'!M25</f>
        <v>0</v>
      </c>
      <c r="N48" s="94">
        <f>'III.D.TRV ELD et indexé TRV ELD'!N25</f>
        <v>0</v>
      </c>
      <c r="O48" s="94">
        <f>'III.D.TRV ELD et indexé TRV ELD'!O25</f>
        <v>0</v>
      </c>
      <c r="P48" s="94">
        <f>'III.D.TRV ELD et indexé TRV ELD'!P25</f>
        <v>0</v>
      </c>
      <c r="Q48" s="94">
        <f>'III.D.TRV ELD et indexé TRV ELD'!Q25</f>
        <v>0</v>
      </c>
      <c r="R48" s="94">
        <f>'III.D.TRV ELD et indexé TRV ELD'!R25</f>
        <v>0</v>
      </c>
    </row>
    <row r="49" spans="3:18" s="44" customFormat="1" outlineLevel="1" x14ac:dyDescent="0.25">
      <c r="C49" s="194"/>
      <c r="D49" s="197"/>
      <c r="E49" s="92">
        <f t="shared" si="13"/>
        <v>0</v>
      </c>
      <c r="F49" s="38" t="s">
        <v>87</v>
      </c>
      <c r="G49" s="94">
        <f>'III.D.TRV ELD et indexé TRV ELD'!G26</f>
        <v>0</v>
      </c>
      <c r="H49" s="94">
        <f>'III.D.TRV ELD et indexé TRV ELD'!H26</f>
        <v>0</v>
      </c>
      <c r="I49" s="94">
        <f>'III.D.TRV ELD et indexé TRV ELD'!I26</f>
        <v>0</v>
      </c>
      <c r="J49" s="94">
        <f>'III.D.TRV ELD et indexé TRV ELD'!J26</f>
        <v>0</v>
      </c>
      <c r="K49" s="94">
        <f>'III.D.TRV ELD et indexé TRV ELD'!K26</f>
        <v>0</v>
      </c>
      <c r="L49" s="94">
        <f>'III.D.TRV ELD et indexé TRV ELD'!L26</f>
        <v>0</v>
      </c>
      <c r="M49" s="94">
        <f>'III.D.TRV ELD et indexé TRV ELD'!M26</f>
        <v>0</v>
      </c>
      <c r="N49" s="94">
        <f>'III.D.TRV ELD et indexé TRV ELD'!N26</f>
        <v>0</v>
      </c>
      <c r="O49" s="94">
        <f>'III.D.TRV ELD et indexé TRV ELD'!O26</f>
        <v>0</v>
      </c>
      <c r="P49" s="94">
        <f>'III.D.TRV ELD et indexé TRV ELD'!P26</f>
        <v>0</v>
      </c>
      <c r="Q49" s="94">
        <f>'III.D.TRV ELD et indexé TRV ELD'!Q26</f>
        <v>0</v>
      </c>
      <c r="R49" s="94">
        <f>'III.D.TRV ELD et indexé TRV ELD'!R26</f>
        <v>0</v>
      </c>
    </row>
    <row r="50" spans="3:18" s="44" customFormat="1" outlineLevel="1" x14ac:dyDescent="0.25">
      <c r="C50" s="194"/>
      <c r="D50" s="197"/>
      <c r="E50" s="92">
        <f t="shared" si="13"/>
        <v>0</v>
      </c>
      <c r="F50" s="38" t="s">
        <v>87</v>
      </c>
      <c r="G50" s="94">
        <f>'III.D.TRV ELD et indexé TRV ELD'!G27</f>
        <v>0</v>
      </c>
      <c r="H50" s="94">
        <f>'III.D.TRV ELD et indexé TRV ELD'!H27</f>
        <v>0</v>
      </c>
      <c r="I50" s="94">
        <f>'III.D.TRV ELD et indexé TRV ELD'!I27</f>
        <v>0</v>
      </c>
      <c r="J50" s="94">
        <f>'III.D.TRV ELD et indexé TRV ELD'!J27</f>
        <v>0</v>
      </c>
      <c r="K50" s="94">
        <f>'III.D.TRV ELD et indexé TRV ELD'!K27</f>
        <v>0</v>
      </c>
      <c r="L50" s="94">
        <f>'III.D.TRV ELD et indexé TRV ELD'!L27</f>
        <v>0</v>
      </c>
      <c r="M50" s="94">
        <f>'III.D.TRV ELD et indexé TRV ELD'!M27</f>
        <v>0</v>
      </c>
      <c r="N50" s="94">
        <f>'III.D.TRV ELD et indexé TRV ELD'!N27</f>
        <v>0</v>
      </c>
      <c r="O50" s="94">
        <f>'III.D.TRV ELD et indexé TRV ELD'!O27</f>
        <v>0</v>
      </c>
      <c r="P50" s="94">
        <f>'III.D.TRV ELD et indexé TRV ELD'!P27</f>
        <v>0</v>
      </c>
      <c r="Q50" s="94">
        <f>'III.D.TRV ELD et indexé TRV ELD'!Q27</f>
        <v>0</v>
      </c>
      <c r="R50" s="94">
        <f>'III.D.TRV ELD et indexé TRV ELD'!R27</f>
        <v>0</v>
      </c>
    </row>
    <row r="51" spans="3:18" s="44" customFormat="1" outlineLevel="1" x14ac:dyDescent="0.25">
      <c r="C51" s="194"/>
      <c r="D51" s="197"/>
      <c r="E51" s="92">
        <f t="shared" si="13"/>
        <v>0</v>
      </c>
      <c r="F51" s="38" t="s">
        <v>87</v>
      </c>
      <c r="G51" s="94">
        <f>'III.D.TRV ELD et indexé TRV ELD'!G28</f>
        <v>0</v>
      </c>
      <c r="H51" s="94">
        <f>'III.D.TRV ELD et indexé TRV ELD'!H28</f>
        <v>0</v>
      </c>
      <c r="I51" s="94">
        <f>'III.D.TRV ELD et indexé TRV ELD'!I28</f>
        <v>0</v>
      </c>
      <c r="J51" s="94">
        <f>'III.D.TRV ELD et indexé TRV ELD'!J28</f>
        <v>0</v>
      </c>
      <c r="K51" s="94">
        <f>'III.D.TRV ELD et indexé TRV ELD'!K28</f>
        <v>0</v>
      </c>
      <c r="L51" s="94">
        <f>'III.D.TRV ELD et indexé TRV ELD'!L28</f>
        <v>0</v>
      </c>
      <c r="M51" s="94">
        <f>'III.D.TRV ELD et indexé TRV ELD'!M28</f>
        <v>0</v>
      </c>
      <c r="N51" s="94">
        <f>'III.D.TRV ELD et indexé TRV ELD'!N28</f>
        <v>0</v>
      </c>
      <c r="O51" s="94">
        <f>'III.D.TRV ELD et indexé TRV ELD'!O28</f>
        <v>0</v>
      </c>
      <c r="P51" s="94">
        <f>'III.D.TRV ELD et indexé TRV ELD'!P28</f>
        <v>0</v>
      </c>
      <c r="Q51" s="94">
        <f>'III.D.TRV ELD et indexé TRV ELD'!Q28</f>
        <v>0</v>
      </c>
      <c r="R51" s="94">
        <f>'III.D.TRV ELD et indexé TRV ELD'!R28</f>
        <v>0</v>
      </c>
    </row>
    <row r="52" spans="3:18" s="44" customFormat="1" outlineLevel="1" x14ac:dyDescent="0.25">
      <c r="C52" s="194"/>
      <c r="D52" s="198" t="s">
        <v>109</v>
      </c>
      <c r="E52" s="91">
        <f>E47</f>
        <v>0</v>
      </c>
      <c r="F52" s="35" t="s">
        <v>110</v>
      </c>
      <c r="G52" s="56"/>
      <c r="H52" s="57"/>
      <c r="I52" s="57"/>
      <c r="J52" s="57"/>
      <c r="K52" s="57"/>
      <c r="L52" s="57"/>
      <c r="M52" s="93"/>
      <c r="N52" s="93"/>
      <c r="O52" s="93"/>
      <c r="P52" s="93"/>
      <c r="Q52" s="93"/>
      <c r="R52" s="93"/>
    </row>
    <row r="53" spans="3:18" s="44" customFormat="1" outlineLevel="1" x14ac:dyDescent="0.25">
      <c r="C53" s="194"/>
      <c r="D53" s="199"/>
      <c r="E53" s="92">
        <f t="shared" ref="E53:E66" si="14">E48</f>
        <v>0</v>
      </c>
      <c r="F53" s="38" t="s">
        <v>110</v>
      </c>
      <c r="G53" s="56"/>
      <c r="H53" s="57"/>
      <c r="I53" s="57"/>
      <c r="J53" s="57"/>
      <c r="K53" s="57"/>
      <c r="L53" s="57"/>
      <c r="M53" s="93"/>
      <c r="N53" s="93"/>
      <c r="O53" s="93"/>
      <c r="P53" s="93"/>
      <c r="Q53" s="93"/>
      <c r="R53" s="93"/>
    </row>
    <row r="54" spans="3:18" s="44" customFormat="1" outlineLevel="1" x14ac:dyDescent="0.25">
      <c r="C54" s="194"/>
      <c r="D54" s="199"/>
      <c r="E54" s="92">
        <f>E49</f>
        <v>0</v>
      </c>
      <c r="F54" s="38" t="s">
        <v>110</v>
      </c>
      <c r="G54" s="56"/>
      <c r="H54" s="57"/>
      <c r="I54" s="57"/>
      <c r="J54" s="57"/>
      <c r="K54" s="57"/>
      <c r="L54" s="57"/>
      <c r="M54" s="93"/>
      <c r="N54" s="93"/>
      <c r="O54" s="93"/>
      <c r="P54" s="93"/>
      <c r="Q54" s="93"/>
      <c r="R54" s="93"/>
    </row>
    <row r="55" spans="3:18" s="44" customFormat="1" outlineLevel="1" x14ac:dyDescent="0.25">
      <c r="C55" s="194"/>
      <c r="D55" s="199"/>
      <c r="E55" s="92">
        <f t="shared" si="14"/>
        <v>0</v>
      </c>
      <c r="F55" s="38" t="s">
        <v>110</v>
      </c>
      <c r="G55" s="71"/>
      <c r="H55" s="58"/>
      <c r="I55" s="58"/>
      <c r="J55" s="58"/>
      <c r="K55" s="58"/>
      <c r="L55" s="58"/>
      <c r="M55" s="58"/>
      <c r="N55" s="58"/>
      <c r="O55" s="58"/>
      <c r="P55" s="58"/>
      <c r="Q55" s="58"/>
      <c r="R55" s="58"/>
    </row>
    <row r="56" spans="3:18" s="44" customFormat="1" outlineLevel="1" x14ac:dyDescent="0.25">
      <c r="C56" s="194"/>
      <c r="D56" s="199"/>
      <c r="E56" s="92">
        <f t="shared" si="14"/>
        <v>0</v>
      </c>
      <c r="F56" s="38" t="s">
        <v>110</v>
      </c>
      <c r="G56" s="71"/>
      <c r="H56" s="58"/>
      <c r="I56" s="58"/>
      <c r="J56" s="58"/>
      <c r="K56" s="58"/>
      <c r="L56" s="58"/>
      <c r="M56" s="58"/>
      <c r="N56" s="58"/>
      <c r="O56" s="58"/>
      <c r="P56" s="58"/>
      <c r="Q56" s="58"/>
      <c r="R56" s="58"/>
    </row>
    <row r="57" spans="3:18" s="44" customFormat="1" outlineLevel="1" x14ac:dyDescent="0.25">
      <c r="C57" s="194"/>
      <c r="D57" s="198" t="s">
        <v>111</v>
      </c>
      <c r="E57" s="91">
        <f t="shared" si="14"/>
        <v>0</v>
      </c>
      <c r="F57" s="35" t="s">
        <v>110</v>
      </c>
      <c r="G57" s="56"/>
      <c r="H57" s="57"/>
      <c r="I57" s="57"/>
      <c r="J57" s="57"/>
      <c r="K57" s="57"/>
      <c r="L57" s="57"/>
      <c r="M57" s="93"/>
      <c r="N57" s="93"/>
      <c r="O57" s="93"/>
      <c r="P57" s="93"/>
      <c r="Q57" s="93"/>
      <c r="R57" s="93"/>
    </row>
    <row r="58" spans="3:18" s="44" customFormat="1" outlineLevel="1" x14ac:dyDescent="0.25">
      <c r="C58" s="194"/>
      <c r="D58" s="199"/>
      <c r="E58" s="92">
        <f t="shared" si="14"/>
        <v>0</v>
      </c>
      <c r="F58" s="38" t="s">
        <v>110</v>
      </c>
      <c r="G58" s="56"/>
      <c r="H58" s="57"/>
      <c r="I58" s="57"/>
      <c r="J58" s="57"/>
      <c r="K58" s="57"/>
      <c r="L58" s="57"/>
      <c r="M58" s="93"/>
      <c r="N58" s="93"/>
      <c r="O58" s="93"/>
      <c r="P58" s="93"/>
      <c r="Q58" s="93"/>
      <c r="R58" s="93"/>
    </row>
    <row r="59" spans="3:18" s="44" customFormat="1" outlineLevel="1" x14ac:dyDescent="0.25">
      <c r="C59" s="194"/>
      <c r="D59" s="199"/>
      <c r="E59" s="92">
        <f t="shared" si="14"/>
        <v>0</v>
      </c>
      <c r="F59" s="38" t="s">
        <v>110</v>
      </c>
      <c r="G59" s="56"/>
      <c r="H59" s="57"/>
      <c r="I59" s="57"/>
      <c r="J59" s="57"/>
      <c r="K59" s="57"/>
      <c r="L59" s="57"/>
      <c r="M59" s="93"/>
      <c r="N59" s="93"/>
      <c r="O59" s="93"/>
      <c r="P59" s="93"/>
      <c r="Q59" s="93"/>
      <c r="R59" s="93"/>
    </row>
    <row r="60" spans="3:18" s="44" customFormat="1" outlineLevel="1" x14ac:dyDescent="0.25">
      <c r="C60" s="194"/>
      <c r="D60" s="199"/>
      <c r="E60" s="92">
        <f>E55</f>
        <v>0</v>
      </c>
      <c r="F60" s="38" t="s">
        <v>110</v>
      </c>
      <c r="G60" s="71"/>
      <c r="H60" s="58"/>
      <c r="I60" s="58"/>
      <c r="J60" s="58"/>
      <c r="K60" s="58"/>
      <c r="L60" s="58"/>
      <c r="M60" s="58"/>
      <c r="N60" s="58"/>
      <c r="O60" s="58"/>
      <c r="P60" s="58"/>
      <c r="Q60" s="58"/>
      <c r="R60" s="58"/>
    </row>
    <row r="61" spans="3:18" s="44" customFormat="1" outlineLevel="1" x14ac:dyDescent="0.25">
      <c r="C61" s="194"/>
      <c r="D61" s="199"/>
      <c r="E61" s="92">
        <f t="shared" si="14"/>
        <v>0</v>
      </c>
      <c r="F61" s="38" t="s">
        <v>110</v>
      </c>
      <c r="G61" s="71"/>
      <c r="H61" s="58"/>
      <c r="I61" s="58"/>
      <c r="J61" s="58"/>
      <c r="K61" s="58"/>
      <c r="L61" s="58"/>
      <c r="M61" s="58"/>
      <c r="N61" s="58"/>
      <c r="O61" s="58"/>
      <c r="P61" s="58"/>
      <c r="Q61" s="58"/>
      <c r="R61" s="58"/>
    </row>
    <row r="62" spans="3:18" s="44" customFormat="1" outlineLevel="1" x14ac:dyDescent="0.25">
      <c r="C62" s="194"/>
      <c r="D62" s="198" t="s">
        <v>112</v>
      </c>
      <c r="E62" s="91">
        <f t="shared" si="14"/>
        <v>0</v>
      </c>
      <c r="F62" s="35" t="s">
        <v>110</v>
      </c>
      <c r="G62" s="142">
        <f>(G57-G52)*G47</f>
        <v>0</v>
      </c>
      <c r="H62" s="142">
        <f t="shared" ref="H62:R62" si="15">(H57-H52)*H47</f>
        <v>0</v>
      </c>
      <c r="I62" s="142">
        <f t="shared" si="15"/>
        <v>0</v>
      </c>
      <c r="J62" s="142">
        <f t="shared" si="15"/>
        <v>0</v>
      </c>
      <c r="K62" s="142">
        <f t="shared" si="15"/>
        <v>0</v>
      </c>
      <c r="L62" s="142">
        <f t="shared" si="15"/>
        <v>0</v>
      </c>
      <c r="M62" s="142">
        <f t="shared" si="15"/>
        <v>0</v>
      </c>
      <c r="N62" s="142">
        <f t="shared" si="15"/>
        <v>0</v>
      </c>
      <c r="O62" s="142">
        <f t="shared" si="15"/>
        <v>0</v>
      </c>
      <c r="P62" s="142">
        <f t="shared" si="15"/>
        <v>0</v>
      </c>
      <c r="Q62" s="142">
        <f t="shared" si="15"/>
        <v>0</v>
      </c>
      <c r="R62" s="142">
        <f t="shared" si="15"/>
        <v>0</v>
      </c>
    </row>
    <row r="63" spans="3:18" s="44" customFormat="1" outlineLevel="1" x14ac:dyDescent="0.25">
      <c r="C63" s="194"/>
      <c r="D63" s="199"/>
      <c r="E63" s="92">
        <f t="shared" si="14"/>
        <v>0</v>
      </c>
      <c r="F63" s="38" t="s">
        <v>110</v>
      </c>
      <c r="G63" s="142">
        <f t="shared" ref="G63:R63" si="16">(G58-G53)*G48</f>
        <v>0</v>
      </c>
      <c r="H63" s="142">
        <f t="shared" si="16"/>
        <v>0</v>
      </c>
      <c r="I63" s="142">
        <f t="shared" si="16"/>
        <v>0</v>
      </c>
      <c r="J63" s="142">
        <f t="shared" si="16"/>
        <v>0</v>
      </c>
      <c r="K63" s="142">
        <f t="shared" si="16"/>
        <v>0</v>
      </c>
      <c r="L63" s="142">
        <f t="shared" si="16"/>
        <v>0</v>
      </c>
      <c r="M63" s="142">
        <f t="shared" si="16"/>
        <v>0</v>
      </c>
      <c r="N63" s="142">
        <f t="shared" si="16"/>
        <v>0</v>
      </c>
      <c r="O63" s="142">
        <f t="shared" si="16"/>
        <v>0</v>
      </c>
      <c r="P63" s="142">
        <f t="shared" si="16"/>
        <v>0</v>
      </c>
      <c r="Q63" s="142">
        <f t="shared" si="16"/>
        <v>0</v>
      </c>
      <c r="R63" s="142">
        <f t="shared" si="16"/>
        <v>0</v>
      </c>
    </row>
    <row r="64" spans="3:18" s="44" customFormat="1" outlineLevel="1" x14ac:dyDescent="0.25">
      <c r="C64" s="194"/>
      <c r="D64" s="199"/>
      <c r="E64" s="92">
        <f t="shared" si="14"/>
        <v>0</v>
      </c>
      <c r="F64" s="38" t="s">
        <v>110</v>
      </c>
      <c r="G64" s="142">
        <f>(G59-G54)*G49</f>
        <v>0</v>
      </c>
      <c r="H64" s="142">
        <f t="shared" ref="H64:R64" si="17">(H59-H54)*H49</f>
        <v>0</v>
      </c>
      <c r="I64" s="142">
        <f t="shared" si="17"/>
        <v>0</v>
      </c>
      <c r="J64" s="142">
        <f t="shared" si="17"/>
        <v>0</v>
      </c>
      <c r="K64" s="142">
        <f t="shared" si="17"/>
        <v>0</v>
      </c>
      <c r="L64" s="142">
        <f t="shared" si="17"/>
        <v>0</v>
      </c>
      <c r="M64" s="142">
        <f t="shared" si="17"/>
        <v>0</v>
      </c>
      <c r="N64" s="142">
        <f t="shared" si="17"/>
        <v>0</v>
      </c>
      <c r="O64" s="142">
        <f t="shared" si="17"/>
        <v>0</v>
      </c>
      <c r="P64" s="142">
        <f t="shared" si="17"/>
        <v>0</v>
      </c>
      <c r="Q64" s="142">
        <f t="shared" si="17"/>
        <v>0</v>
      </c>
      <c r="R64" s="142">
        <f t="shared" si="17"/>
        <v>0</v>
      </c>
    </row>
    <row r="65" spans="3:18" s="44" customFormat="1" outlineLevel="1" x14ac:dyDescent="0.25">
      <c r="C65" s="194"/>
      <c r="D65" s="199"/>
      <c r="E65" s="92">
        <f t="shared" si="14"/>
        <v>0</v>
      </c>
      <c r="F65" s="38" t="s">
        <v>110</v>
      </c>
      <c r="G65" s="142">
        <f t="shared" ref="G65:R65" si="18">(G60-G55)*G50</f>
        <v>0</v>
      </c>
      <c r="H65" s="142">
        <f t="shared" si="18"/>
        <v>0</v>
      </c>
      <c r="I65" s="142">
        <f t="shared" si="18"/>
        <v>0</v>
      </c>
      <c r="J65" s="142">
        <f t="shared" si="18"/>
        <v>0</v>
      </c>
      <c r="K65" s="142">
        <f t="shared" si="18"/>
        <v>0</v>
      </c>
      <c r="L65" s="142">
        <f t="shared" si="18"/>
        <v>0</v>
      </c>
      <c r="M65" s="142">
        <f t="shared" si="18"/>
        <v>0</v>
      </c>
      <c r="N65" s="142">
        <f t="shared" si="18"/>
        <v>0</v>
      </c>
      <c r="O65" s="142">
        <f t="shared" si="18"/>
        <v>0</v>
      </c>
      <c r="P65" s="142">
        <f t="shared" si="18"/>
        <v>0</v>
      </c>
      <c r="Q65" s="142">
        <f t="shared" si="18"/>
        <v>0</v>
      </c>
      <c r="R65" s="142">
        <f t="shared" si="18"/>
        <v>0</v>
      </c>
    </row>
    <row r="66" spans="3:18" s="44" customFormat="1" ht="15.75" outlineLevel="1" thickBot="1" x14ac:dyDescent="0.3">
      <c r="C66" s="195"/>
      <c r="D66" s="200"/>
      <c r="E66" s="95">
        <f t="shared" si="14"/>
        <v>0</v>
      </c>
      <c r="F66" s="41" t="s">
        <v>110</v>
      </c>
      <c r="G66" s="142">
        <f t="shared" ref="G66:R66" si="19">(G61-G56)*G51</f>
        <v>0</v>
      </c>
      <c r="H66" s="142">
        <f t="shared" si="19"/>
        <v>0</v>
      </c>
      <c r="I66" s="142">
        <f t="shared" si="19"/>
        <v>0</v>
      </c>
      <c r="J66" s="142">
        <f t="shared" si="19"/>
        <v>0</v>
      </c>
      <c r="K66" s="142">
        <f t="shared" si="19"/>
        <v>0</v>
      </c>
      <c r="L66" s="142">
        <f t="shared" si="19"/>
        <v>0</v>
      </c>
      <c r="M66" s="142">
        <f t="shared" si="19"/>
        <v>0</v>
      </c>
      <c r="N66" s="142">
        <f t="shared" si="19"/>
        <v>0</v>
      </c>
      <c r="O66" s="142">
        <f t="shared" si="19"/>
        <v>0</v>
      </c>
      <c r="P66" s="142">
        <f t="shared" si="19"/>
        <v>0</v>
      </c>
      <c r="Q66" s="142">
        <f t="shared" si="19"/>
        <v>0</v>
      </c>
      <c r="R66" s="142">
        <f t="shared" si="19"/>
        <v>0</v>
      </c>
    </row>
    <row r="67" spans="3:18" s="44" customFormat="1" ht="15.75" thickBot="1" x14ac:dyDescent="0.3">
      <c r="E67" s="68" t="s">
        <v>113</v>
      </c>
      <c r="F67" s="45"/>
      <c r="G67" s="69">
        <f>SUM(G62:G66)</f>
        <v>0</v>
      </c>
      <c r="H67" s="69">
        <f t="shared" ref="H67:R67" si="20">SUM(H62:H66)</f>
        <v>0</v>
      </c>
      <c r="I67" s="69">
        <f t="shared" si="20"/>
        <v>0</v>
      </c>
      <c r="J67" s="69">
        <f t="shared" si="20"/>
        <v>0</v>
      </c>
      <c r="K67" s="69">
        <f t="shared" si="20"/>
        <v>0</v>
      </c>
      <c r="L67" s="69">
        <f t="shared" si="20"/>
        <v>0</v>
      </c>
      <c r="M67" s="69">
        <f t="shared" si="20"/>
        <v>0</v>
      </c>
      <c r="N67" s="69">
        <f t="shared" si="20"/>
        <v>0</v>
      </c>
      <c r="O67" s="69">
        <f t="shared" si="20"/>
        <v>0</v>
      </c>
      <c r="P67" s="69">
        <f t="shared" si="20"/>
        <v>0</v>
      </c>
      <c r="Q67" s="69">
        <f t="shared" si="20"/>
        <v>0</v>
      </c>
      <c r="R67" s="69">
        <f t="shared" si="20"/>
        <v>0</v>
      </c>
    </row>
    <row r="68" spans="3:18" s="44" customFormat="1" ht="15.75" thickBot="1" x14ac:dyDescent="0.3">
      <c r="E68" s="96"/>
      <c r="F68" s="68"/>
      <c r="G68" s="45"/>
      <c r="H68" s="45"/>
      <c r="I68" s="45"/>
      <c r="J68" s="45"/>
      <c r="K68" s="45"/>
      <c r="L68" s="45"/>
      <c r="M68" s="45"/>
      <c r="N68" s="45"/>
      <c r="O68" s="45"/>
      <c r="P68" s="45"/>
      <c r="Q68" s="45"/>
      <c r="R68" s="45"/>
    </row>
    <row r="69" spans="3:18" s="44" customFormat="1" ht="14.45" customHeight="1" outlineLevel="1" x14ac:dyDescent="0.25">
      <c r="C69" s="193" t="s">
        <v>114</v>
      </c>
      <c r="D69" s="196" t="s">
        <v>86</v>
      </c>
      <c r="E69" s="91">
        <f>$E$17</f>
        <v>0</v>
      </c>
      <c r="F69" s="35" t="s">
        <v>87</v>
      </c>
      <c r="G69" s="66"/>
      <c r="H69" s="58"/>
      <c r="I69" s="58"/>
      <c r="J69" s="58"/>
      <c r="K69" s="58"/>
      <c r="L69" s="58"/>
      <c r="M69" s="58"/>
      <c r="N69" s="58"/>
      <c r="O69" s="58"/>
      <c r="P69" s="58"/>
      <c r="Q69" s="58"/>
      <c r="R69" s="58"/>
    </row>
    <row r="70" spans="3:18" s="44" customFormat="1" ht="14.45" customHeight="1" outlineLevel="1" x14ac:dyDescent="0.25">
      <c r="C70" s="194"/>
      <c r="D70" s="197"/>
      <c r="E70" s="92">
        <f>+$E$18</f>
        <v>0</v>
      </c>
      <c r="F70" s="38" t="s">
        <v>87</v>
      </c>
      <c r="G70" s="66"/>
      <c r="H70" s="58"/>
      <c r="I70" s="58"/>
      <c r="J70" s="58"/>
      <c r="K70" s="58"/>
      <c r="L70" s="58"/>
      <c r="M70" s="58"/>
      <c r="N70" s="58"/>
      <c r="O70" s="58"/>
      <c r="P70" s="58"/>
      <c r="Q70" s="58"/>
      <c r="R70" s="58"/>
    </row>
    <row r="71" spans="3:18" s="44" customFormat="1" ht="14.45" customHeight="1" outlineLevel="1" x14ac:dyDescent="0.25">
      <c r="C71" s="194"/>
      <c r="D71" s="197"/>
      <c r="E71" s="92">
        <f>+$E$19</f>
        <v>0</v>
      </c>
      <c r="F71" s="38" t="s">
        <v>87</v>
      </c>
      <c r="G71" s="66"/>
      <c r="H71" s="58"/>
      <c r="I71" s="58"/>
      <c r="J71" s="58"/>
      <c r="K71" s="58"/>
      <c r="L71" s="58"/>
      <c r="M71" s="58"/>
      <c r="N71" s="58"/>
      <c r="O71" s="58"/>
      <c r="P71" s="58"/>
      <c r="Q71" s="58"/>
      <c r="R71" s="58"/>
    </row>
    <row r="72" spans="3:18" s="44" customFormat="1" ht="14.45" customHeight="1" outlineLevel="1" x14ac:dyDescent="0.25">
      <c r="C72" s="194"/>
      <c r="D72" s="197"/>
      <c r="E72" s="92">
        <f>+$E$20</f>
        <v>0</v>
      </c>
      <c r="F72" s="38" t="s">
        <v>87</v>
      </c>
      <c r="G72" s="53"/>
      <c r="H72" s="54"/>
      <c r="I72" s="54"/>
      <c r="J72" s="54"/>
      <c r="K72" s="54"/>
      <c r="L72" s="54"/>
      <c r="M72" s="54"/>
      <c r="N72" s="54"/>
      <c r="O72" s="54"/>
      <c r="P72" s="54"/>
      <c r="Q72" s="54"/>
      <c r="R72" s="54"/>
    </row>
    <row r="73" spans="3:18" s="44" customFormat="1" ht="14.45" customHeight="1" outlineLevel="1" x14ac:dyDescent="0.25">
      <c r="C73" s="194"/>
      <c r="D73" s="197"/>
      <c r="E73" s="92">
        <f>+$E$21</f>
        <v>0</v>
      </c>
      <c r="F73" s="38" t="s">
        <v>87</v>
      </c>
      <c r="G73" s="53"/>
      <c r="H73" s="54"/>
      <c r="I73" s="54"/>
      <c r="J73" s="54"/>
      <c r="K73" s="54"/>
      <c r="L73" s="54"/>
      <c r="M73" s="54"/>
      <c r="N73" s="54"/>
      <c r="O73" s="54"/>
      <c r="P73" s="54"/>
      <c r="Q73" s="54"/>
      <c r="R73" s="54"/>
    </row>
    <row r="74" spans="3:18" s="44" customFormat="1" ht="14.45" customHeight="1" outlineLevel="1" x14ac:dyDescent="0.25">
      <c r="C74" s="194"/>
      <c r="D74" s="196" t="s">
        <v>88</v>
      </c>
      <c r="E74" s="91">
        <f>$E$17</f>
        <v>0</v>
      </c>
      <c r="F74" s="35" t="s">
        <v>89</v>
      </c>
      <c r="G74" s="56"/>
      <c r="H74" s="57"/>
      <c r="I74" s="57"/>
      <c r="J74" s="57"/>
      <c r="K74" s="57"/>
      <c r="L74" s="57"/>
      <c r="M74" s="57"/>
      <c r="N74" s="57"/>
      <c r="O74" s="57"/>
      <c r="P74" s="57"/>
      <c r="Q74" s="57"/>
      <c r="R74" s="57"/>
    </row>
    <row r="75" spans="3:18" s="44" customFormat="1" ht="14.45" customHeight="1" outlineLevel="1" x14ac:dyDescent="0.25">
      <c r="C75" s="194"/>
      <c r="D75" s="197"/>
      <c r="E75" s="92">
        <f>+$E$18</f>
        <v>0</v>
      </c>
      <c r="F75" s="38" t="s">
        <v>89</v>
      </c>
      <c r="G75" s="71"/>
      <c r="H75" s="58"/>
      <c r="I75" s="58"/>
      <c r="J75" s="58"/>
      <c r="K75" s="58"/>
      <c r="L75" s="58"/>
      <c r="M75" s="58"/>
      <c r="N75" s="58"/>
      <c r="O75" s="58"/>
      <c r="P75" s="58"/>
      <c r="Q75" s="58"/>
      <c r="R75" s="58"/>
    </row>
    <row r="76" spans="3:18" s="44" customFormat="1" ht="14.45" customHeight="1" outlineLevel="1" x14ac:dyDescent="0.25">
      <c r="C76" s="194"/>
      <c r="D76" s="197"/>
      <c r="E76" s="92">
        <f>+$E$19</f>
        <v>0</v>
      </c>
      <c r="F76" s="38" t="s">
        <v>89</v>
      </c>
      <c r="G76" s="71"/>
      <c r="H76" s="58"/>
      <c r="I76" s="58"/>
      <c r="J76" s="58"/>
      <c r="K76" s="58"/>
      <c r="L76" s="58"/>
      <c r="M76" s="58"/>
      <c r="N76" s="58"/>
      <c r="O76" s="58"/>
      <c r="P76" s="58"/>
      <c r="Q76" s="58"/>
      <c r="R76" s="58"/>
    </row>
    <row r="77" spans="3:18" s="44" customFormat="1" ht="14.45" customHeight="1" outlineLevel="1" x14ac:dyDescent="0.25">
      <c r="C77" s="194"/>
      <c r="D77" s="197"/>
      <c r="E77" s="92">
        <f>+$E$20</f>
        <v>0</v>
      </c>
      <c r="F77" s="38" t="s">
        <v>89</v>
      </c>
      <c r="G77" s="71"/>
      <c r="H77" s="58"/>
      <c r="I77" s="58"/>
      <c r="J77" s="58"/>
      <c r="K77" s="58"/>
      <c r="L77" s="58"/>
      <c r="M77" s="58"/>
      <c r="N77" s="58"/>
      <c r="O77" s="58"/>
      <c r="P77" s="58"/>
      <c r="Q77" s="58"/>
      <c r="R77" s="58"/>
    </row>
    <row r="78" spans="3:18" s="44" customFormat="1" ht="14.45" customHeight="1" outlineLevel="1" x14ac:dyDescent="0.25">
      <c r="C78" s="194"/>
      <c r="D78" s="197"/>
      <c r="E78" s="92">
        <f>+$E$21</f>
        <v>0</v>
      </c>
      <c r="F78" s="38" t="s">
        <v>89</v>
      </c>
      <c r="G78" s="71"/>
      <c r="H78" s="58"/>
      <c r="I78" s="58"/>
      <c r="J78" s="58"/>
      <c r="K78" s="58"/>
      <c r="L78" s="58"/>
      <c r="M78" s="58"/>
      <c r="N78" s="58"/>
      <c r="O78" s="58"/>
      <c r="P78" s="58"/>
      <c r="Q78" s="58"/>
      <c r="R78" s="58"/>
    </row>
    <row r="79" spans="3:18" s="44" customFormat="1" ht="14.45" customHeight="1" outlineLevel="1" x14ac:dyDescent="0.25">
      <c r="C79" s="194"/>
      <c r="D79" s="196" t="s">
        <v>90</v>
      </c>
      <c r="E79" s="91">
        <f>$E$17</f>
        <v>0</v>
      </c>
      <c r="F79" s="35" t="s">
        <v>37</v>
      </c>
      <c r="G79" s="99"/>
      <c r="H79" s="99"/>
      <c r="I79" s="99"/>
      <c r="J79" s="99"/>
      <c r="K79" s="99"/>
      <c r="L79" s="99"/>
      <c r="M79" s="99"/>
      <c r="N79" s="99"/>
      <c r="O79" s="99"/>
      <c r="P79" s="99"/>
      <c r="Q79" s="99"/>
      <c r="R79" s="99"/>
    </row>
    <row r="80" spans="3:18" s="44" customFormat="1" ht="14.45" customHeight="1" outlineLevel="1" x14ac:dyDescent="0.25">
      <c r="C80" s="194"/>
      <c r="D80" s="197"/>
      <c r="E80" s="92">
        <f>+$E$18</f>
        <v>0</v>
      </c>
      <c r="F80" s="38" t="s">
        <v>37</v>
      </c>
      <c r="G80" s="99"/>
      <c r="H80" s="99"/>
      <c r="I80" s="99"/>
      <c r="J80" s="99"/>
      <c r="K80" s="99"/>
      <c r="L80" s="99"/>
      <c r="M80" s="99"/>
      <c r="N80" s="99"/>
      <c r="O80" s="99"/>
      <c r="P80" s="99"/>
      <c r="Q80" s="99"/>
      <c r="R80" s="99"/>
    </row>
    <row r="81" spans="3:24" s="44" customFormat="1" ht="14.45" customHeight="1" outlineLevel="1" x14ac:dyDescent="0.25">
      <c r="C81" s="194"/>
      <c r="D81" s="197"/>
      <c r="E81" s="92">
        <f>+$E$19</f>
        <v>0</v>
      </c>
      <c r="F81" s="38" t="s">
        <v>37</v>
      </c>
      <c r="G81" s="99"/>
      <c r="H81" s="99"/>
      <c r="I81" s="99"/>
      <c r="J81" s="99"/>
      <c r="K81" s="99"/>
      <c r="L81" s="99"/>
      <c r="M81" s="99"/>
      <c r="N81" s="99"/>
      <c r="O81" s="99"/>
      <c r="P81" s="99"/>
      <c r="Q81" s="99"/>
      <c r="R81" s="99"/>
    </row>
    <row r="82" spans="3:24" s="44" customFormat="1" ht="14.45" customHeight="1" outlineLevel="1" x14ac:dyDescent="0.25">
      <c r="C82" s="194"/>
      <c r="D82" s="197"/>
      <c r="E82" s="92">
        <f>+$E$20</f>
        <v>0</v>
      </c>
      <c r="F82" s="38" t="s">
        <v>37</v>
      </c>
      <c r="G82" s="99"/>
      <c r="H82" s="99"/>
      <c r="I82" s="99"/>
      <c r="J82" s="99"/>
      <c r="K82" s="99"/>
      <c r="L82" s="99"/>
      <c r="M82" s="99"/>
      <c r="N82" s="99"/>
      <c r="O82" s="99"/>
      <c r="P82" s="99"/>
      <c r="Q82" s="99"/>
      <c r="R82" s="99"/>
    </row>
    <row r="83" spans="3:24" s="44" customFormat="1" ht="14.45" customHeight="1" outlineLevel="1" x14ac:dyDescent="0.25">
      <c r="C83" s="194"/>
      <c r="D83" s="197"/>
      <c r="E83" s="92">
        <f>+$E$21</f>
        <v>0</v>
      </c>
      <c r="F83" s="38" t="s">
        <v>37</v>
      </c>
      <c r="G83" s="99"/>
      <c r="H83" s="99"/>
      <c r="I83" s="99"/>
      <c r="J83" s="99"/>
      <c r="K83" s="99"/>
      <c r="L83" s="99"/>
      <c r="M83" s="99"/>
      <c r="N83" s="99"/>
      <c r="O83" s="99"/>
      <c r="P83" s="99"/>
      <c r="Q83" s="99"/>
      <c r="R83" s="99"/>
    </row>
    <row r="84" spans="3:24" s="44" customFormat="1" ht="14.45" customHeight="1" outlineLevel="1" x14ac:dyDescent="0.25">
      <c r="C84" s="194"/>
      <c r="D84" s="198" t="s">
        <v>91</v>
      </c>
      <c r="E84" s="91">
        <f>$E$17</f>
        <v>0</v>
      </c>
      <c r="F84" s="35" t="s">
        <v>37</v>
      </c>
      <c r="G84" s="99"/>
      <c r="H84" s="99"/>
      <c r="I84" s="99"/>
      <c r="J84" s="99"/>
      <c r="K84" s="99"/>
      <c r="L84" s="99"/>
      <c r="M84" s="99"/>
      <c r="N84" s="99"/>
      <c r="O84" s="99"/>
      <c r="P84" s="99"/>
      <c r="Q84" s="99"/>
      <c r="R84" s="99"/>
    </row>
    <row r="85" spans="3:24" s="44" customFormat="1" ht="14.45" customHeight="1" outlineLevel="1" x14ac:dyDescent="0.25">
      <c r="C85" s="194"/>
      <c r="D85" s="199"/>
      <c r="E85" s="92">
        <f>+$E$18</f>
        <v>0</v>
      </c>
      <c r="F85" s="38" t="s">
        <v>37</v>
      </c>
      <c r="G85" s="99"/>
      <c r="H85" s="99"/>
      <c r="I85" s="99"/>
      <c r="J85" s="99"/>
      <c r="K85" s="99"/>
      <c r="L85" s="99"/>
      <c r="M85" s="99"/>
      <c r="N85" s="99"/>
      <c r="O85" s="99"/>
      <c r="P85" s="99"/>
      <c r="Q85" s="99"/>
      <c r="R85" s="99"/>
    </row>
    <row r="86" spans="3:24" s="44" customFormat="1" ht="14.45" customHeight="1" outlineLevel="1" x14ac:dyDescent="0.25">
      <c r="C86" s="194"/>
      <c r="D86" s="199"/>
      <c r="E86" s="92">
        <f>+$E$19</f>
        <v>0</v>
      </c>
      <c r="F86" s="38" t="s">
        <v>37</v>
      </c>
      <c r="G86" s="99"/>
      <c r="H86" s="99"/>
      <c r="I86" s="99"/>
      <c r="J86" s="99"/>
      <c r="K86" s="99"/>
      <c r="L86" s="99"/>
      <c r="M86" s="99"/>
      <c r="N86" s="99"/>
      <c r="O86" s="99"/>
      <c r="P86" s="99"/>
      <c r="Q86" s="99"/>
      <c r="R86" s="99"/>
    </row>
    <row r="87" spans="3:24" s="44" customFormat="1" ht="14.45" customHeight="1" outlineLevel="1" x14ac:dyDescent="0.25">
      <c r="C87" s="194"/>
      <c r="D87" s="199"/>
      <c r="E87" s="92">
        <f>+$E$20</f>
        <v>0</v>
      </c>
      <c r="F87" s="38" t="s">
        <v>37</v>
      </c>
      <c r="G87" s="99"/>
      <c r="H87" s="99"/>
      <c r="I87" s="99"/>
      <c r="J87" s="99"/>
      <c r="K87" s="99"/>
      <c r="L87" s="99"/>
      <c r="M87" s="99"/>
      <c r="N87" s="99"/>
      <c r="O87" s="99"/>
      <c r="P87" s="99"/>
      <c r="Q87" s="99"/>
      <c r="R87" s="99"/>
    </row>
    <row r="88" spans="3:24" s="44" customFormat="1" ht="15" customHeight="1" outlineLevel="1" x14ac:dyDescent="0.25">
      <c r="C88" s="194"/>
      <c r="D88" s="200"/>
      <c r="E88" s="92">
        <f>+$E$21</f>
        <v>0</v>
      </c>
      <c r="F88" s="41" t="s">
        <v>37</v>
      </c>
      <c r="G88" s="99"/>
      <c r="H88" s="99"/>
      <c r="I88" s="99"/>
      <c r="J88" s="99"/>
      <c r="K88" s="99"/>
      <c r="L88" s="99"/>
      <c r="M88" s="99"/>
      <c r="N88" s="99"/>
      <c r="O88" s="99"/>
      <c r="P88" s="99"/>
      <c r="Q88" s="99"/>
      <c r="R88" s="99"/>
    </row>
    <row r="89" spans="3:24" s="44" customFormat="1" ht="55.5" customHeight="1" outlineLevel="1" thickBot="1" x14ac:dyDescent="0.3">
      <c r="C89" s="204"/>
      <c r="D89" s="141" t="s">
        <v>107</v>
      </c>
      <c r="E89" s="128"/>
      <c r="F89" s="129" t="s">
        <v>37</v>
      </c>
      <c r="G89" s="126"/>
      <c r="H89" s="126"/>
      <c r="I89" s="126"/>
      <c r="J89" s="126"/>
      <c r="K89" s="126"/>
      <c r="L89" s="126"/>
      <c r="M89" s="126"/>
      <c r="N89" s="126"/>
      <c r="O89" s="126"/>
      <c r="P89" s="126"/>
      <c r="Q89" s="126"/>
      <c r="R89" s="126"/>
      <c r="U89"/>
      <c r="V89"/>
      <c r="W89" s="106"/>
      <c r="X89"/>
    </row>
    <row r="90" spans="3:24" s="44" customFormat="1" ht="15.75" thickBot="1" x14ac:dyDescent="0.3">
      <c r="E90" s="68" t="s">
        <v>93</v>
      </c>
      <c r="F90" s="45"/>
      <c r="G90" s="69">
        <f t="shared" ref="G90:R90" si="21">+((G39-G34)*G74+(G40-G35)*G75+(G41-G36)*G76+(G42-G37)*G77+(G43-G38)*G78)/100</f>
        <v>0</v>
      </c>
      <c r="H90" s="69">
        <f t="shared" si="21"/>
        <v>0</v>
      </c>
      <c r="I90" s="69">
        <f t="shared" si="21"/>
        <v>0</v>
      </c>
      <c r="J90" s="69">
        <f t="shared" si="21"/>
        <v>0</v>
      </c>
      <c r="K90" s="69">
        <f t="shared" si="21"/>
        <v>0</v>
      </c>
      <c r="L90" s="69">
        <f t="shared" si="21"/>
        <v>0</v>
      </c>
      <c r="M90" s="69">
        <f t="shared" si="21"/>
        <v>0</v>
      </c>
      <c r="N90" s="69">
        <f t="shared" si="21"/>
        <v>0</v>
      </c>
      <c r="O90" s="69">
        <f t="shared" si="21"/>
        <v>0</v>
      </c>
      <c r="P90" s="69">
        <f t="shared" si="21"/>
        <v>0</v>
      </c>
      <c r="Q90" s="69">
        <f t="shared" si="21"/>
        <v>0</v>
      </c>
      <c r="R90" s="69">
        <f t="shared" si="21"/>
        <v>0</v>
      </c>
    </row>
    <row r="91" spans="3:24" s="44" customFormat="1" ht="15.75" thickBot="1" x14ac:dyDescent="0.3">
      <c r="E91" s="96"/>
      <c r="F91" s="68"/>
      <c r="G91" s="45"/>
      <c r="H91" s="45"/>
      <c r="I91" s="45"/>
      <c r="J91" s="45"/>
      <c r="K91" s="45"/>
      <c r="L91" s="45"/>
      <c r="M91" s="45"/>
      <c r="N91" s="45"/>
      <c r="O91" s="45"/>
      <c r="P91" s="45"/>
      <c r="Q91" s="45"/>
      <c r="R91" s="45"/>
    </row>
    <row r="92" spans="3:24" s="44" customFormat="1" outlineLevel="1" x14ac:dyDescent="0.25">
      <c r="C92" s="193" t="s">
        <v>115</v>
      </c>
      <c r="D92" s="196" t="s">
        <v>86</v>
      </c>
      <c r="E92" s="91">
        <f>E69</f>
        <v>0</v>
      </c>
      <c r="F92" s="35" t="s">
        <v>87</v>
      </c>
      <c r="G92" s="94">
        <f>'III.D.TRV ELD et indexé TRV ELD'!G69</f>
        <v>0</v>
      </c>
      <c r="H92" s="94">
        <f>'III.D.TRV ELD et indexé TRV ELD'!H69</f>
        <v>0</v>
      </c>
      <c r="I92" s="94">
        <f>'III.D.TRV ELD et indexé TRV ELD'!I69</f>
        <v>0</v>
      </c>
      <c r="J92" s="94">
        <f>'III.D.TRV ELD et indexé TRV ELD'!J69</f>
        <v>0</v>
      </c>
      <c r="K92" s="94">
        <f>'III.D.TRV ELD et indexé TRV ELD'!K69</f>
        <v>0</v>
      </c>
      <c r="L92" s="94">
        <f>'III.D.TRV ELD et indexé TRV ELD'!L69</f>
        <v>0</v>
      </c>
      <c r="M92" s="94">
        <f>'III.D.TRV ELD et indexé TRV ELD'!M69</f>
        <v>0</v>
      </c>
      <c r="N92" s="94">
        <f>'III.D.TRV ELD et indexé TRV ELD'!N69</f>
        <v>0</v>
      </c>
      <c r="O92" s="94">
        <f>'III.D.TRV ELD et indexé TRV ELD'!O69</f>
        <v>0</v>
      </c>
      <c r="P92" s="94">
        <f>'III.D.TRV ELD et indexé TRV ELD'!P69</f>
        <v>0</v>
      </c>
      <c r="Q92" s="94">
        <f>'III.D.TRV ELD et indexé TRV ELD'!Q69</f>
        <v>0</v>
      </c>
      <c r="R92" s="94">
        <f>'III.D.TRV ELD et indexé TRV ELD'!R69</f>
        <v>0</v>
      </c>
    </row>
    <row r="93" spans="3:24" s="44" customFormat="1" outlineLevel="1" x14ac:dyDescent="0.25">
      <c r="C93" s="194"/>
      <c r="D93" s="197"/>
      <c r="E93" s="92">
        <f t="shared" ref="E93:E96" si="22">E70</f>
        <v>0</v>
      </c>
      <c r="F93" s="38" t="s">
        <v>87</v>
      </c>
      <c r="G93" s="94">
        <f>'III.D.TRV ELD et indexé TRV ELD'!G70</f>
        <v>0</v>
      </c>
      <c r="H93" s="94">
        <f>'III.D.TRV ELD et indexé TRV ELD'!H70</f>
        <v>0</v>
      </c>
      <c r="I93" s="94">
        <f>'III.D.TRV ELD et indexé TRV ELD'!I70</f>
        <v>0</v>
      </c>
      <c r="J93" s="94">
        <f>'III.D.TRV ELD et indexé TRV ELD'!J70</f>
        <v>0</v>
      </c>
      <c r="K93" s="94">
        <f>'III.D.TRV ELD et indexé TRV ELD'!K70</f>
        <v>0</v>
      </c>
      <c r="L93" s="94">
        <f>'III.D.TRV ELD et indexé TRV ELD'!L70</f>
        <v>0</v>
      </c>
      <c r="M93" s="94">
        <f>'III.D.TRV ELD et indexé TRV ELD'!M70</f>
        <v>0</v>
      </c>
      <c r="N93" s="94">
        <f>'III.D.TRV ELD et indexé TRV ELD'!N70</f>
        <v>0</v>
      </c>
      <c r="O93" s="94">
        <f>'III.D.TRV ELD et indexé TRV ELD'!O70</f>
        <v>0</v>
      </c>
      <c r="P93" s="94">
        <f>'III.D.TRV ELD et indexé TRV ELD'!P70</f>
        <v>0</v>
      </c>
      <c r="Q93" s="94">
        <f>'III.D.TRV ELD et indexé TRV ELD'!Q70</f>
        <v>0</v>
      </c>
      <c r="R93" s="94">
        <f>'III.D.TRV ELD et indexé TRV ELD'!R70</f>
        <v>0</v>
      </c>
    </row>
    <row r="94" spans="3:24" s="44" customFormat="1" outlineLevel="1" x14ac:dyDescent="0.25">
      <c r="C94" s="194"/>
      <c r="D94" s="197"/>
      <c r="E94" s="92">
        <f t="shared" si="22"/>
        <v>0</v>
      </c>
      <c r="F94" s="38" t="s">
        <v>87</v>
      </c>
      <c r="G94" s="94">
        <f>'III.D.TRV ELD et indexé TRV ELD'!G71</f>
        <v>0</v>
      </c>
      <c r="H94" s="94">
        <f>'III.D.TRV ELD et indexé TRV ELD'!H71</f>
        <v>0</v>
      </c>
      <c r="I94" s="94">
        <f>'III.D.TRV ELD et indexé TRV ELD'!I71</f>
        <v>0</v>
      </c>
      <c r="J94" s="94">
        <f>'III.D.TRV ELD et indexé TRV ELD'!J71</f>
        <v>0</v>
      </c>
      <c r="K94" s="94">
        <f>'III.D.TRV ELD et indexé TRV ELD'!K71</f>
        <v>0</v>
      </c>
      <c r="L94" s="94">
        <f>'III.D.TRV ELD et indexé TRV ELD'!L71</f>
        <v>0</v>
      </c>
      <c r="M94" s="94">
        <f>'III.D.TRV ELD et indexé TRV ELD'!M71</f>
        <v>0</v>
      </c>
      <c r="N94" s="94">
        <f>'III.D.TRV ELD et indexé TRV ELD'!N71</f>
        <v>0</v>
      </c>
      <c r="O94" s="94">
        <f>'III.D.TRV ELD et indexé TRV ELD'!O71</f>
        <v>0</v>
      </c>
      <c r="P94" s="94">
        <f>'III.D.TRV ELD et indexé TRV ELD'!P71</f>
        <v>0</v>
      </c>
      <c r="Q94" s="94">
        <f>'III.D.TRV ELD et indexé TRV ELD'!Q71</f>
        <v>0</v>
      </c>
      <c r="R94" s="94">
        <f>'III.D.TRV ELD et indexé TRV ELD'!R71</f>
        <v>0</v>
      </c>
    </row>
    <row r="95" spans="3:24" s="44" customFormat="1" outlineLevel="1" x14ac:dyDescent="0.25">
      <c r="C95" s="194"/>
      <c r="D95" s="197"/>
      <c r="E95" s="92">
        <f t="shared" si="22"/>
        <v>0</v>
      </c>
      <c r="F95" s="38" t="s">
        <v>87</v>
      </c>
      <c r="G95" s="94">
        <f>'III.D.TRV ELD et indexé TRV ELD'!G72</f>
        <v>0</v>
      </c>
      <c r="H95" s="94">
        <f>'III.D.TRV ELD et indexé TRV ELD'!H72</f>
        <v>0</v>
      </c>
      <c r="I95" s="94">
        <f>'III.D.TRV ELD et indexé TRV ELD'!I72</f>
        <v>0</v>
      </c>
      <c r="J95" s="94">
        <f>'III.D.TRV ELD et indexé TRV ELD'!J72</f>
        <v>0</v>
      </c>
      <c r="K95" s="94">
        <f>'III.D.TRV ELD et indexé TRV ELD'!K72</f>
        <v>0</v>
      </c>
      <c r="L95" s="94">
        <f>'III.D.TRV ELD et indexé TRV ELD'!L72</f>
        <v>0</v>
      </c>
      <c r="M95" s="94">
        <f>'III.D.TRV ELD et indexé TRV ELD'!M72</f>
        <v>0</v>
      </c>
      <c r="N95" s="94">
        <f>'III.D.TRV ELD et indexé TRV ELD'!N72</f>
        <v>0</v>
      </c>
      <c r="O95" s="94">
        <f>'III.D.TRV ELD et indexé TRV ELD'!O72</f>
        <v>0</v>
      </c>
      <c r="P95" s="94">
        <f>'III.D.TRV ELD et indexé TRV ELD'!P72</f>
        <v>0</v>
      </c>
      <c r="Q95" s="94">
        <f>'III.D.TRV ELD et indexé TRV ELD'!Q72</f>
        <v>0</v>
      </c>
      <c r="R95" s="94">
        <f>'III.D.TRV ELD et indexé TRV ELD'!R72</f>
        <v>0</v>
      </c>
    </row>
    <row r="96" spans="3:24" s="44" customFormat="1" outlineLevel="1" x14ac:dyDescent="0.25">
      <c r="C96" s="194"/>
      <c r="D96" s="197"/>
      <c r="E96" s="92">
        <f t="shared" si="22"/>
        <v>0</v>
      </c>
      <c r="F96" s="38" t="s">
        <v>87</v>
      </c>
      <c r="G96" s="94">
        <f>'III.D.TRV ELD et indexé TRV ELD'!G73</f>
        <v>0</v>
      </c>
      <c r="H96" s="94">
        <f>'III.D.TRV ELD et indexé TRV ELD'!H73</f>
        <v>0</v>
      </c>
      <c r="I96" s="94">
        <f>'III.D.TRV ELD et indexé TRV ELD'!I73</f>
        <v>0</v>
      </c>
      <c r="J96" s="94">
        <f>'III.D.TRV ELD et indexé TRV ELD'!J73</f>
        <v>0</v>
      </c>
      <c r="K96" s="94">
        <f>'III.D.TRV ELD et indexé TRV ELD'!K73</f>
        <v>0</v>
      </c>
      <c r="L96" s="94">
        <f>'III.D.TRV ELD et indexé TRV ELD'!L73</f>
        <v>0</v>
      </c>
      <c r="M96" s="94">
        <f>'III.D.TRV ELD et indexé TRV ELD'!M73</f>
        <v>0</v>
      </c>
      <c r="N96" s="94">
        <f>'III.D.TRV ELD et indexé TRV ELD'!N73</f>
        <v>0</v>
      </c>
      <c r="O96" s="94">
        <f>'III.D.TRV ELD et indexé TRV ELD'!O73</f>
        <v>0</v>
      </c>
      <c r="P96" s="94">
        <f>'III.D.TRV ELD et indexé TRV ELD'!P73</f>
        <v>0</v>
      </c>
      <c r="Q96" s="94">
        <f>'III.D.TRV ELD et indexé TRV ELD'!Q73</f>
        <v>0</v>
      </c>
      <c r="R96" s="94">
        <f>'III.D.TRV ELD et indexé TRV ELD'!R73</f>
        <v>0</v>
      </c>
    </row>
    <row r="97" spans="3:18" s="44" customFormat="1" outlineLevel="1" x14ac:dyDescent="0.25">
      <c r="C97" s="194"/>
      <c r="D97" s="198" t="s">
        <v>109</v>
      </c>
      <c r="E97" s="91">
        <f>E92</f>
        <v>0</v>
      </c>
      <c r="F97" s="35" t="s">
        <v>110</v>
      </c>
      <c r="G97" s="56"/>
      <c r="H97" s="57"/>
      <c r="I97" s="57"/>
      <c r="J97" s="57"/>
      <c r="K97" s="57"/>
      <c r="L97" s="57"/>
      <c r="M97" s="93"/>
      <c r="N97" s="93"/>
      <c r="O97" s="93"/>
      <c r="P97" s="93"/>
      <c r="Q97" s="93"/>
      <c r="R97" s="93"/>
    </row>
    <row r="98" spans="3:18" s="44" customFormat="1" outlineLevel="1" x14ac:dyDescent="0.25">
      <c r="C98" s="194"/>
      <c r="D98" s="199"/>
      <c r="E98" s="92">
        <f t="shared" ref="E98:E111" si="23">E93</f>
        <v>0</v>
      </c>
      <c r="F98" s="38" t="s">
        <v>110</v>
      </c>
      <c r="G98" s="56"/>
      <c r="H98" s="57"/>
      <c r="I98" s="57"/>
      <c r="J98" s="57"/>
      <c r="K98" s="57"/>
      <c r="L98" s="57"/>
      <c r="M98" s="93"/>
      <c r="N98" s="93"/>
      <c r="O98" s="93"/>
      <c r="P98" s="93"/>
      <c r="Q98" s="93"/>
      <c r="R98" s="93"/>
    </row>
    <row r="99" spans="3:18" s="44" customFormat="1" outlineLevel="1" x14ac:dyDescent="0.25">
      <c r="C99" s="194"/>
      <c r="D99" s="199"/>
      <c r="E99" s="92">
        <f>E94</f>
        <v>0</v>
      </c>
      <c r="F99" s="38" t="s">
        <v>110</v>
      </c>
      <c r="G99" s="56"/>
      <c r="H99" s="57"/>
      <c r="I99" s="57"/>
      <c r="J99" s="57"/>
      <c r="K99" s="57"/>
      <c r="L99" s="57"/>
      <c r="M99" s="93"/>
      <c r="N99" s="93"/>
      <c r="O99" s="93"/>
      <c r="P99" s="93"/>
      <c r="Q99" s="93"/>
      <c r="R99" s="93"/>
    </row>
    <row r="100" spans="3:18" s="44" customFormat="1" outlineLevel="1" x14ac:dyDescent="0.25">
      <c r="C100" s="194"/>
      <c r="D100" s="199"/>
      <c r="E100" s="92">
        <f t="shared" si="23"/>
        <v>0</v>
      </c>
      <c r="F100" s="38" t="s">
        <v>110</v>
      </c>
      <c r="G100" s="71"/>
      <c r="H100" s="58"/>
      <c r="I100" s="58"/>
      <c r="J100" s="58"/>
      <c r="K100" s="58"/>
      <c r="L100" s="58"/>
      <c r="M100" s="58"/>
      <c r="N100" s="58"/>
      <c r="O100" s="58"/>
      <c r="P100" s="58"/>
      <c r="Q100" s="58"/>
      <c r="R100" s="58"/>
    </row>
    <row r="101" spans="3:18" s="44" customFormat="1" outlineLevel="1" x14ac:dyDescent="0.25">
      <c r="C101" s="194"/>
      <c r="D101" s="199"/>
      <c r="E101" s="92">
        <f t="shared" si="23"/>
        <v>0</v>
      </c>
      <c r="F101" s="38" t="s">
        <v>110</v>
      </c>
      <c r="G101" s="71"/>
      <c r="H101" s="58"/>
      <c r="I101" s="58"/>
      <c r="J101" s="58"/>
      <c r="K101" s="58"/>
      <c r="L101" s="58"/>
      <c r="M101" s="58"/>
      <c r="N101" s="58"/>
      <c r="O101" s="58"/>
      <c r="P101" s="58"/>
      <c r="Q101" s="58"/>
      <c r="R101" s="58"/>
    </row>
    <row r="102" spans="3:18" s="44" customFormat="1" outlineLevel="1" x14ac:dyDescent="0.25">
      <c r="C102" s="194"/>
      <c r="D102" s="198" t="s">
        <v>111</v>
      </c>
      <c r="E102" s="91">
        <f t="shared" si="23"/>
        <v>0</v>
      </c>
      <c r="F102" s="35" t="s">
        <v>110</v>
      </c>
      <c r="G102" s="56"/>
      <c r="H102" s="57"/>
      <c r="I102" s="57"/>
      <c r="J102" s="57"/>
      <c r="K102" s="57"/>
      <c r="L102" s="57"/>
      <c r="M102" s="93"/>
      <c r="N102" s="93"/>
      <c r="O102" s="93"/>
      <c r="P102" s="93"/>
      <c r="Q102" s="93"/>
      <c r="R102" s="93"/>
    </row>
    <row r="103" spans="3:18" s="44" customFormat="1" outlineLevel="1" x14ac:dyDescent="0.25">
      <c r="C103" s="194"/>
      <c r="D103" s="199"/>
      <c r="E103" s="92">
        <f t="shared" si="23"/>
        <v>0</v>
      </c>
      <c r="F103" s="38" t="s">
        <v>110</v>
      </c>
      <c r="G103" s="56"/>
      <c r="H103" s="57"/>
      <c r="I103" s="57"/>
      <c r="J103" s="57"/>
      <c r="K103" s="57"/>
      <c r="L103" s="57"/>
      <c r="M103" s="93"/>
      <c r="N103" s="93"/>
      <c r="O103" s="93"/>
      <c r="P103" s="93"/>
      <c r="Q103" s="93"/>
      <c r="R103" s="93"/>
    </row>
    <row r="104" spans="3:18" s="44" customFormat="1" outlineLevel="1" x14ac:dyDescent="0.25">
      <c r="C104" s="194"/>
      <c r="D104" s="199"/>
      <c r="E104" s="92">
        <f t="shared" si="23"/>
        <v>0</v>
      </c>
      <c r="F104" s="38" t="s">
        <v>110</v>
      </c>
      <c r="G104" s="56"/>
      <c r="H104" s="57"/>
      <c r="I104" s="57"/>
      <c r="J104" s="57"/>
      <c r="K104" s="57"/>
      <c r="L104" s="57"/>
      <c r="M104" s="93"/>
      <c r="N104" s="93"/>
      <c r="O104" s="93"/>
      <c r="P104" s="93"/>
      <c r="Q104" s="93"/>
      <c r="R104" s="93"/>
    </row>
    <row r="105" spans="3:18" s="44" customFormat="1" outlineLevel="1" x14ac:dyDescent="0.25">
      <c r="C105" s="194"/>
      <c r="D105" s="199"/>
      <c r="E105" s="92">
        <f>E100</f>
        <v>0</v>
      </c>
      <c r="F105" s="38" t="s">
        <v>110</v>
      </c>
      <c r="G105" s="71"/>
      <c r="H105" s="58"/>
      <c r="I105" s="58"/>
      <c r="J105" s="58"/>
      <c r="K105" s="58"/>
      <c r="L105" s="58"/>
      <c r="M105" s="58"/>
      <c r="N105" s="58"/>
      <c r="O105" s="58"/>
      <c r="P105" s="58"/>
      <c r="Q105" s="58"/>
      <c r="R105" s="58"/>
    </row>
    <row r="106" spans="3:18" s="44" customFormat="1" outlineLevel="1" x14ac:dyDescent="0.25">
      <c r="C106" s="194"/>
      <c r="D106" s="199"/>
      <c r="E106" s="92">
        <f t="shared" si="23"/>
        <v>0</v>
      </c>
      <c r="F106" s="38" t="s">
        <v>110</v>
      </c>
      <c r="G106" s="71"/>
      <c r="H106" s="58"/>
      <c r="I106" s="58"/>
      <c r="J106" s="58"/>
      <c r="K106" s="58"/>
      <c r="L106" s="58"/>
      <c r="M106" s="58"/>
      <c r="N106" s="58"/>
      <c r="O106" s="58"/>
      <c r="P106" s="58"/>
      <c r="Q106" s="58"/>
      <c r="R106" s="58"/>
    </row>
    <row r="107" spans="3:18" s="44" customFormat="1" outlineLevel="1" x14ac:dyDescent="0.25">
      <c r="C107" s="194"/>
      <c r="D107" s="198" t="s">
        <v>112</v>
      </c>
      <c r="E107" s="91">
        <f t="shared" si="23"/>
        <v>0</v>
      </c>
      <c r="F107" s="35" t="s">
        <v>110</v>
      </c>
      <c r="G107" s="142">
        <f>(G102-G97)*G92</f>
        <v>0</v>
      </c>
      <c r="H107" s="142">
        <f t="shared" ref="H107:R107" si="24">(H102-H97)*H92</f>
        <v>0</v>
      </c>
      <c r="I107" s="142">
        <f t="shared" si="24"/>
        <v>0</v>
      </c>
      <c r="J107" s="142">
        <f t="shared" si="24"/>
        <v>0</v>
      </c>
      <c r="K107" s="142">
        <f t="shared" si="24"/>
        <v>0</v>
      </c>
      <c r="L107" s="142">
        <f t="shared" si="24"/>
        <v>0</v>
      </c>
      <c r="M107" s="142">
        <f t="shared" si="24"/>
        <v>0</v>
      </c>
      <c r="N107" s="142">
        <f t="shared" si="24"/>
        <v>0</v>
      </c>
      <c r="O107" s="142">
        <f t="shared" si="24"/>
        <v>0</v>
      </c>
      <c r="P107" s="142">
        <f t="shared" si="24"/>
        <v>0</v>
      </c>
      <c r="Q107" s="142">
        <f t="shared" si="24"/>
        <v>0</v>
      </c>
      <c r="R107" s="142">
        <f t="shared" si="24"/>
        <v>0</v>
      </c>
    </row>
    <row r="108" spans="3:18" s="44" customFormat="1" outlineLevel="1" x14ac:dyDescent="0.25">
      <c r="C108" s="194"/>
      <c r="D108" s="199"/>
      <c r="E108" s="92">
        <f t="shared" si="23"/>
        <v>0</v>
      </c>
      <c r="F108" s="38" t="s">
        <v>110</v>
      </c>
      <c r="G108" s="142">
        <f t="shared" ref="G108:R108" si="25">(G103-G98)*G93</f>
        <v>0</v>
      </c>
      <c r="H108" s="142">
        <f t="shared" si="25"/>
        <v>0</v>
      </c>
      <c r="I108" s="142">
        <f t="shared" si="25"/>
        <v>0</v>
      </c>
      <c r="J108" s="142">
        <f t="shared" si="25"/>
        <v>0</v>
      </c>
      <c r="K108" s="142">
        <f t="shared" si="25"/>
        <v>0</v>
      </c>
      <c r="L108" s="142">
        <f t="shared" si="25"/>
        <v>0</v>
      </c>
      <c r="M108" s="142">
        <f t="shared" si="25"/>
        <v>0</v>
      </c>
      <c r="N108" s="142">
        <f t="shared" si="25"/>
        <v>0</v>
      </c>
      <c r="O108" s="142">
        <f t="shared" si="25"/>
        <v>0</v>
      </c>
      <c r="P108" s="142">
        <f t="shared" si="25"/>
        <v>0</v>
      </c>
      <c r="Q108" s="142">
        <f t="shared" si="25"/>
        <v>0</v>
      </c>
      <c r="R108" s="142">
        <f t="shared" si="25"/>
        <v>0</v>
      </c>
    </row>
    <row r="109" spans="3:18" s="44" customFormat="1" outlineLevel="1" x14ac:dyDescent="0.25">
      <c r="C109" s="194"/>
      <c r="D109" s="199"/>
      <c r="E109" s="92">
        <f t="shared" si="23"/>
        <v>0</v>
      </c>
      <c r="F109" s="38" t="s">
        <v>110</v>
      </c>
      <c r="G109" s="142">
        <f>(G104-G99)*G94</f>
        <v>0</v>
      </c>
      <c r="H109" s="142">
        <f t="shared" ref="H109:R109" si="26">(H104-H99)*H94</f>
        <v>0</v>
      </c>
      <c r="I109" s="142">
        <f t="shared" si="26"/>
        <v>0</v>
      </c>
      <c r="J109" s="142">
        <f t="shared" si="26"/>
        <v>0</v>
      </c>
      <c r="K109" s="142">
        <f t="shared" si="26"/>
        <v>0</v>
      </c>
      <c r="L109" s="142">
        <f t="shared" si="26"/>
        <v>0</v>
      </c>
      <c r="M109" s="142">
        <f t="shared" si="26"/>
        <v>0</v>
      </c>
      <c r="N109" s="142">
        <f t="shared" si="26"/>
        <v>0</v>
      </c>
      <c r="O109" s="142">
        <f t="shared" si="26"/>
        <v>0</v>
      </c>
      <c r="P109" s="142">
        <f t="shared" si="26"/>
        <v>0</v>
      </c>
      <c r="Q109" s="142">
        <f t="shared" si="26"/>
        <v>0</v>
      </c>
      <c r="R109" s="142">
        <f t="shared" si="26"/>
        <v>0</v>
      </c>
    </row>
    <row r="110" spans="3:18" s="44" customFormat="1" outlineLevel="1" x14ac:dyDescent="0.25">
      <c r="C110" s="194"/>
      <c r="D110" s="199"/>
      <c r="E110" s="92">
        <f t="shared" si="23"/>
        <v>0</v>
      </c>
      <c r="F110" s="38" t="s">
        <v>110</v>
      </c>
      <c r="G110" s="142">
        <f t="shared" ref="G110:R110" si="27">(G105-G100)*G95</f>
        <v>0</v>
      </c>
      <c r="H110" s="142">
        <f t="shared" si="27"/>
        <v>0</v>
      </c>
      <c r="I110" s="142">
        <f t="shared" si="27"/>
        <v>0</v>
      </c>
      <c r="J110" s="142">
        <f t="shared" si="27"/>
        <v>0</v>
      </c>
      <c r="K110" s="142">
        <f t="shared" si="27"/>
        <v>0</v>
      </c>
      <c r="L110" s="142">
        <f t="shared" si="27"/>
        <v>0</v>
      </c>
      <c r="M110" s="142">
        <f t="shared" si="27"/>
        <v>0</v>
      </c>
      <c r="N110" s="142">
        <f t="shared" si="27"/>
        <v>0</v>
      </c>
      <c r="O110" s="142">
        <f t="shared" si="27"/>
        <v>0</v>
      </c>
      <c r="P110" s="142">
        <f t="shared" si="27"/>
        <v>0</v>
      </c>
      <c r="Q110" s="142">
        <f t="shared" si="27"/>
        <v>0</v>
      </c>
      <c r="R110" s="142">
        <f t="shared" si="27"/>
        <v>0</v>
      </c>
    </row>
    <row r="111" spans="3:18" s="44" customFormat="1" ht="15.75" outlineLevel="1" thickBot="1" x14ac:dyDescent="0.3">
      <c r="C111" s="195"/>
      <c r="D111" s="200"/>
      <c r="E111" s="95">
        <f t="shared" si="23"/>
        <v>0</v>
      </c>
      <c r="F111" s="41" t="s">
        <v>110</v>
      </c>
      <c r="G111" s="142">
        <f t="shared" ref="G111:R111" si="28">(G106-G101)*G96</f>
        <v>0</v>
      </c>
      <c r="H111" s="142">
        <f t="shared" si="28"/>
        <v>0</v>
      </c>
      <c r="I111" s="142">
        <f t="shared" si="28"/>
        <v>0</v>
      </c>
      <c r="J111" s="142">
        <f t="shared" si="28"/>
        <v>0</v>
      </c>
      <c r="K111" s="142">
        <f t="shared" si="28"/>
        <v>0</v>
      </c>
      <c r="L111" s="142">
        <f t="shared" si="28"/>
        <v>0</v>
      </c>
      <c r="M111" s="142">
        <f t="shared" si="28"/>
        <v>0</v>
      </c>
      <c r="N111" s="142">
        <f t="shared" si="28"/>
        <v>0</v>
      </c>
      <c r="O111" s="142">
        <f t="shared" si="28"/>
        <v>0</v>
      </c>
      <c r="P111" s="142">
        <f t="shared" si="28"/>
        <v>0</v>
      </c>
      <c r="Q111" s="142">
        <f t="shared" si="28"/>
        <v>0</v>
      </c>
      <c r="R111" s="142">
        <f t="shared" si="28"/>
        <v>0</v>
      </c>
    </row>
    <row r="112" spans="3:18" s="44" customFormat="1" ht="15.75" thickBot="1" x14ac:dyDescent="0.3">
      <c r="E112" s="68" t="s">
        <v>113</v>
      </c>
      <c r="F112" s="45"/>
      <c r="G112" s="69">
        <f>SUM(G107:G111)</f>
        <v>0</v>
      </c>
      <c r="H112" s="69">
        <f t="shared" ref="H112:R112" si="29">SUM(H107:H111)</f>
        <v>0</v>
      </c>
      <c r="I112" s="69">
        <f t="shared" si="29"/>
        <v>0</v>
      </c>
      <c r="J112" s="69">
        <f t="shared" si="29"/>
        <v>0</v>
      </c>
      <c r="K112" s="69">
        <f t="shared" si="29"/>
        <v>0</v>
      </c>
      <c r="L112" s="69">
        <f t="shared" si="29"/>
        <v>0</v>
      </c>
      <c r="M112" s="69">
        <f t="shared" si="29"/>
        <v>0</v>
      </c>
      <c r="N112" s="69">
        <f t="shared" si="29"/>
        <v>0</v>
      </c>
      <c r="O112" s="69">
        <f t="shared" si="29"/>
        <v>0</v>
      </c>
      <c r="P112" s="69">
        <f t="shared" si="29"/>
        <v>0</v>
      </c>
      <c r="Q112" s="69">
        <f t="shared" si="29"/>
        <v>0</v>
      </c>
      <c r="R112" s="69">
        <f t="shared" si="29"/>
        <v>0</v>
      </c>
    </row>
    <row r="113" spans="3:18" s="44" customFormat="1" ht="15.75" thickBot="1" x14ac:dyDescent="0.3">
      <c r="E113" s="68"/>
      <c r="F113" s="68"/>
      <c r="G113" s="45"/>
      <c r="H113" s="45"/>
      <c r="I113" s="45"/>
      <c r="J113" s="45"/>
      <c r="K113" s="45"/>
      <c r="L113" s="45"/>
      <c r="M113" s="45"/>
      <c r="N113" s="45"/>
      <c r="O113" s="45"/>
      <c r="P113" s="45"/>
      <c r="Q113" s="45"/>
      <c r="R113" s="45"/>
    </row>
    <row r="114" spans="3:18" s="44" customFormat="1" ht="14.45" customHeight="1" outlineLevel="1" x14ac:dyDescent="0.25">
      <c r="C114" s="193" t="s">
        <v>116</v>
      </c>
      <c r="D114" s="196" t="s">
        <v>86</v>
      </c>
      <c r="E114" s="91">
        <f>$E$17</f>
        <v>0</v>
      </c>
      <c r="F114" s="35" t="s">
        <v>87</v>
      </c>
      <c r="G114" s="99"/>
      <c r="H114" s="99"/>
      <c r="I114" s="99"/>
      <c r="J114" s="99"/>
      <c r="K114" s="99"/>
      <c r="L114" s="99"/>
      <c r="M114" s="99"/>
      <c r="N114" s="99"/>
      <c r="O114" s="58"/>
      <c r="P114" s="58"/>
      <c r="Q114" s="58"/>
      <c r="R114" s="58"/>
    </row>
    <row r="115" spans="3:18" s="44" customFormat="1" ht="14.45" customHeight="1" outlineLevel="1" x14ac:dyDescent="0.25">
      <c r="C115" s="194"/>
      <c r="D115" s="197"/>
      <c r="E115" s="92">
        <f>+$E$18</f>
        <v>0</v>
      </c>
      <c r="F115" s="38" t="s">
        <v>87</v>
      </c>
      <c r="G115" s="99"/>
      <c r="H115" s="99"/>
      <c r="I115" s="99"/>
      <c r="J115" s="99"/>
      <c r="K115" s="99"/>
      <c r="L115" s="99"/>
      <c r="M115" s="99"/>
      <c r="N115" s="99"/>
      <c r="O115" s="58"/>
      <c r="P115" s="58"/>
      <c r="Q115" s="58"/>
      <c r="R115" s="58"/>
    </row>
    <row r="116" spans="3:18" s="44" customFormat="1" ht="14.45" customHeight="1" outlineLevel="1" x14ac:dyDescent="0.25">
      <c r="C116" s="194"/>
      <c r="D116" s="197"/>
      <c r="E116" s="92">
        <f>+$E$19</f>
        <v>0</v>
      </c>
      <c r="F116" s="38" t="s">
        <v>87</v>
      </c>
      <c r="G116" s="99"/>
      <c r="H116" s="99"/>
      <c r="I116" s="99"/>
      <c r="J116" s="99"/>
      <c r="K116" s="99"/>
      <c r="L116" s="99"/>
      <c r="M116" s="99"/>
      <c r="N116" s="99"/>
      <c r="O116" s="58"/>
      <c r="P116" s="58"/>
      <c r="Q116" s="58"/>
      <c r="R116" s="58"/>
    </row>
    <row r="117" spans="3:18" s="44" customFormat="1" ht="14.45" customHeight="1" outlineLevel="1" x14ac:dyDescent="0.25">
      <c r="C117" s="194"/>
      <c r="D117" s="197"/>
      <c r="E117" s="92">
        <f>+$E$20</f>
        <v>0</v>
      </c>
      <c r="F117" s="38" t="s">
        <v>87</v>
      </c>
      <c r="G117" s="99"/>
      <c r="H117" s="99"/>
      <c r="I117" s="99"/>
      <c r="J117" s="99"/>
      <c r="K117" s="99"/>
      <c r="L117" s="99"/>
      <c r="M117" s="99"/>
      <c r="N117" s="99"/>
      <c r="O117" s="54"/>
      <c r="P117" s="54"/>
      <c r="Q117" s="54"/>
      <c r="R117" s="54"/>
    </row>
    <row r="118" spans="3:18" s="44" customFormat="1" ht="14.45" customHeight="1" outlineLevel="1" x14ac:dyDescent="0.25">
      <c r="C118" s="194"/>
      <c r="D118" s="197"/>
      <c r="E118" s="92">
        <f>+$E$21</f>
        <v>0</v>
      </c>
      <c r="F118" s="38" t="s">
        <v>87</v>
      </c>
      <c r="G118" s="99"/>
      <c r="H118" s="99"/>
      <c r="I118" s="99"/>
      <c r="J118" s="99"/>
      <c r="K118" s="99"/>
      <c r="L118" s="99"/>
      <c r="M118" s="99"/>
      <c r="N118" s="99"/>
      <c r="O118" s="54"/>
      <c r="P118" s="54"/>
      <c r="Q118" s="54"/>
      <c r="R118" s="54"/>
    </row>
    <row r="119" spans="3:18" s="44" customFormat="1" ht="14.45" customHeight="1" outlineLevel="1" x14ac:dyDescent="0.25">
      <c r="C119" s="194"/>
      <c r="D119" s="196" t="s">
        <v>88</v>
      </c>
      <c r="E119" s="91">
        <f>$E$17</f>
        <v>0</v>
      </c>
      <c r="F119" s="35" t="s">
        <v>89</v>
      </c>
      <c r="G119" s="99"/>
      <c r="H119" s="99"/>
      <c r="I119" s="99"/>
      <c r="J119" s="99"/>
      <c r="K119" s="99"/>
      <c r="L119" s="99"/>
      <c r="M119" s="99"/>
      <c r="N119" s="99"/>
      <c r="O119" s="57"/>
      <c r="P119" s="57"/>
      <c r="Q119" s="57"/>
      <c r="R119" s="57"/>
    </row>
    <row r="120" spans="3:18" s="44" customFormat="1" ht="14.45" customHeight="1" outlineLevel="1" x14ac:dyDescent="0.25">
      <c r="C120" s="194"/>
      <c r="D120" s="197"/>
      <c r="E120" s="92">
        <f>+$E$18</f>
        <v>0</v>
      </c>
      <c r="F120" s="38" t="s">
        <v>89</v>
      </c>
      <c r="G120" s="99"/>
      <c r="H120" s="99"/>
      <c r="I120" s="99"/>
      <c r="J120" s="99"/>
      <c r="K120" s="99"/>
      <c r="L120" s="99"/>
      <c r="M120" s="99"/>
      <c r="N120" s="99"/>
      <c r="O120" s="58"/>
      <c r="P120" s="58"/>
      <c r="Q120" s="58"/>
      <c r="R120" s="58"/>
    </row>
    <row r="121" spans="3:18" s="44" customFormat="1" ht="14.45" customHeight="1" outlineLevel="1" x14ac:dyDescent="0.25">
      <c r="C121" s="194"/>
      <c r="D121" s="197"/>
      <c r="E121" s="92">
        <f>+$E$19</f>
        <v>0</v>
      </c>
      <c r="F121" s="38" t="s">
        <v>89</v>
      </c>
      <c r="G121" s="99"/>
      <c r="H121" s="99"/>
      <c r="I121" s="99"/>
      <c r="J121" s="99"/>
      <c r="K121" s="99"/>
      <c r="L121" s="99"/>
      <c r="M121" s="99"/>
      <c r="N121" s="99"/>
      <c r="O121" s="58"/>
      <c r="P121" s="58"/>
      <c r="Q121" s="58"/>
      <c r="R121" s="58"/>
    </row>
    <row r="122" spans="3:18" s="44" customFormat="1" ht="14.45" customHeight="1" outlineLevel="1" x14ac:dyDescent="0.25">
      <c r="C122" s="194"/>
      <c r="D122" s="197"/>
      <c r="E122" s="92">
        <f>+$E$20</f>
        <v>0</v>
      </c>
      <c r="F122" s="38" t="s">
        <v>89</v>
      </c>
      <c r="G122" s="99"/>
      <c r="H122" s="99"/>
      <c r="I122" s="99"/>
      <c r="J122" s="99"/>
      <c r="K122" s="99"/>
      <c r="L122" s="99"/>
      <c r="M122" s="99"/>
      <c r="N122" s="99"/>
      <c r="O122" s="58"/>
      <c r="P122" s="58"/>
      <c r="Q122" s="58"/>
      <c r="R122" s="58"/>
    </row>
    <row r="123" spans="3:18" s="44" customFormat="1" ht="14.45" customHeight="1" outlineLevel="1" x14ac:dyDescent="0.25">
      <c r="C123" s="194"/>
      <c r="D123" s="197"/>
      <c r="E123" s="92">
        <f>+$E$21</f>
        <v>0</v>
      </c>
      <c r="F123" s="38" t="s">
        <v>89</v>
      </c>
      <c r="G123" s="99"/>
      <c r="H123" s="99"/>
      <c r="I123" s="99"/>
      <c r="J123" s="99"/>
      <c r="K123" s="99"/>
      <c r="L123" s="99"/>
      <c r="M123" s="99"/>
      <c r="N123" s="99"/>
      <c r="O123" s="58"/>
      <c r="P123" s="58"/>
      <c r="Q123" s="58"/>
      <c r="R123" s="58"/>
    </row>
    <row r="124" spans="3:18" s="44" customFormat="1" ht="14.45" customHeight="1" outlineLevel="1" x14ac:dyDescent="0.25">
      <c r="C124" s="194"/>
      <c r="D124" s="196" t="s">
        <v>90</v>
      </c>
      <c r="E124" s="91">
        <f>$E$17</f>
        <v>0</v>
      </c>
      <c r="F124" s="35" t="s">
        <v>37</v>
      </c>
      <c r="G124" s="99"/>
      <c r="H124" s="99"/>
      <c r="I124" s="99"/>
      <c r="J124" s="99"/>
      <c r="K124" s="99"/>
      <c r="L124" s="99"/>
      <c r="M124" s="99"/>
      <c r="N124" s="99"/>
      <c r="O124" s="99"/>
      <c r="P124" s="99"/>
      <c r="Q124" s="99"/>
      <c r="R124" s="99"/>
    </row>
    <row r="125" spans="3:18" s="44" customFormat="1" ht="14.45" customHeight="1" outlineLevel="1" x14ac:dyDescent="0.25">
      <c r="C125" s="194"/>
      <c r="D125" s="197"/>
      <c r="E125" s="92">
        <f>+$E$18</f>
        <v>0</v>
      </c>
      <c r="F125" s="38" t="s">
        <v>37</v>
      </c>
      <c r="G125" s="99"/>
      <c r="H125" s="99"/>
      <c r="I125" s="99"/>
      <c r="J125" s="99"/>
      <c r="K125" s="99"/>
      <c r="L125" s="99"/>
      <c r="M125" s="99"/>
      <c r="N125" s="99"/>
      <c r="O125" s="99"/>
      <c r="P125" s="99"/>
      <c r="Q125" s="99"/>
      <c r="R125" s="99"/>
    </row>
    <row r="126" spans="3:18" s="44" customFormat="1" ht="14.45" customHeight="1" outlineLevel="1" x14ac:dyDescent="0.25">
      <c r="C126" s="194"/>
      <c r="D126" s="197"/>
      <c r="E126" s="92">
        <f>+$E$19</f>
        <v>0</v>
      </c>
      <c r="F126" s="38" t="s">
        <v>37</v>
      </c>
      <c r="G126" s="99"/>
      <c r="H126" s="99"/>
      <c r="I126" s="99"/>
      <c r="J126" s="99"/>
      <c r="K126" s="99"/>
      <c r="L126" s="99"/>
      <c r="M126" s="99"/>
      <c r="N126" s="99"/>
      <c r="O126" s="99"/>
      <c r="P126" s="99"/>
      <c r="Q126" s="99"/>
      <c r="R126" s="99"/>
    </row>
    <row r="127" spans="3:18" s="44" customFormat="1" ht="14.45" customHeight="1" outlineLevel="1" x14ac:dyDescent="0.25">
      <c r="C127" s="194"/>
      <c r="D127" s="197"/>
      <c r="E127" s="92">
        <f>+$E$20</f>
        <v>0</v>
      </c>
      <c r="F127" s="38" t="s">
        <v>37</v>
      </c>
      <c r="G127" s="99"/>
      <c r="H127" s="99"/>
      <c r="I127" s="99"/>
      <c r="J127" s="99"/>
      <c r="K127" s="99"/>
      <c r="L127" s="99"/>
      <c r="M127" s="99"/>
      <c r="N127" s="99"/>
      <c r="O127" s="99"/>
      <c r="P127" s="99"/>
      <c r="Q127" s="99"/>
      <c r="R127" s="99"/>
    </row>
    <row r="128" spans="3:18" s="44" customFormat="1" ht="14.45" customHeight="1" outlineLevel="1" x14ac:dyDescent="0.25">
      <c r="C128" s="194"/>
      <c r="D128" s="197"/>
      <c r="E128" s="92">
        <f>+$E$21</f>
        <v>0</v>
      </c>
      <c r="F128" s="38" t="s">
        <v>37</v>
      </c>
      <c r="G128" s="99"/>
      <c r="H128" s="99"/>
      <c r="I128" s="99"/>
      <c r="J128" s="99"/>
      <c r="K128" s="99"/>
      <c r="L128" s="99"/>
      <c r="M128" s="99"/>
      <c r="N128" s="99"/>
      <c r="O128" s="99"/>
      <c r="P128" s="99"/>
      <c r="Q128" s="99"/>
      <c r="R128" s="99"/>
    </row>
    <row r="129" spans="3:24" s="44" customFormat="1" ht="14.45" customHeight="1" outlineLevel="1" x14ac:dyDescent="0.25">
      <c r="C129" s="194"/>
      <c r="D129" s="198" t="s">
        <v>91</v>
      </c>
      <c r="E129" s="91">
        <f>$E$17</f>
        <v>0</v>
      </c>
      <c r="F129" s="35" t="s">
        <v>37</v>
      </c>
      <c r="G129" s="99"/>
      <c r="H129" s="99"/>
      <c r="I129" s="99"/>
      <c r="J129" s="99"/>
      <c r="K129" s="99"/>
      <c r="L129" s="99"/>
      <c r="M129" s="99"/>
      <c r="N129" s="99"/>
      <c r="O129" s="99"/>
      <c r="P129" s="99"/>
      <c r="Q129" s="99"/>
      <c r="R129" s="99"/>
    </row>
    <row r="130" spans="3:24" s="44" customFormat="1" ht="14.45" customHeight="1" outlineLevel="1" x14ac:dyDescent="0.25">
      <c r="C130" s="194"/>
      <c r="D130" s="199"/>
      <c r="E130" s="92">
        <f>+$E$18</f>
        <v>0</v>
      </c>
      <c r="F130" s="38" t="s">
        <v>37</v>
      </c>
      <c r="G130" s="99"/>
      <c r="H130" s="99"/>
      <c r="I130" s="99"/>
      <c r="J130" s="99"/>
      <c r="K130" s="99"/>
      <c r="L130" s="99"/>
      <c r="M130" s="99"/>
      <c r="N130" s="99"/>
      <c r="O130" s="99"/>
      <c r="P130" s="99"/>
      <c r="Q130" s="99"/>
      <c r="R130" s="99"/>
    </row>
    <row r="131" spans="3:24" s="44" customFormat="1" ht="14.45" customHeight="1" outlineLevel="1" x14ac:dyDescent="0.25">
      <c r="C131" s="194"/>
      <c r="D131" s="199"/>
      <c r="E131" s="92">
        <f>+$E$19</f>
        <v>0</v>
      </c>
      <c r="F131" s="38" t="s">
        <v>37</v>
      </c>
      <c r="G131" s="99"/>
      <c r="H131" s="99"/>
      <c r="I131" s="99"/>
      <c r="J131" s="99"/>
      <c r="K131" s="99"/>
      <c r="L131" s="99"/>
      <c r="M131" s="99"/>
      <c r="N131" s="99"/>
      <c r="O131" s="99"/>
      <c r="P131" s="99"/>
      <c r="Q131" s="99"/>
      <c r="R131" s="99"/>
    </row>
    <row r="132" spans="3:24" s="44" customFormat="1" ht="14.45" customHeight="1" outlineLevel="1" x14ac:dyDescent="0.25">
      <c r="C132" s="194"/>
      <c r="D132" s="199"/>
      <c r="E132" s="92">
        <f>+$E$20</f>
        <v>0</v>
      </c>
      <c r="F132" s="38" t="s">
        <v>37</v>
      </c>
      <c r="G132" s="99"/>
      <c r="H132" s="99"/>
      <c r="I132" s="99"/>
      <c r="J132" s="99"/>
      <c r="K132" s="99"/>
      <c r="L132" s="99"/>
      <c r="M132" s="99"/>
      <c r="N132" s="99"/>
      <c r="O132" s="99"/>
      <c r="P132" s="99"/>
      <c r="Q132" s="99"/>
      <c r="R132" s="99"/>
    </row>
    <row r="133" spans="3:24" s="44" customFormat="1" ht="15" customHeight="1" outlineLevel="1" x14ac:dyDescent="0.25">
      <c r="C133" s="194"/>
      <c r="D133" s="200"/>
      <c r="E133" s="92">
        <f>+$E$21</f>
        <v>0</v>
      </c>
      <c r="F133" s="41" t="s">
        <v>37</v>
      </c>
      <c r="G133" s="99"/>
      <c r="H133" s="99"/>
      <c r="I133" s="99"/>
      <c r="J133" s="99"/>
      <c r="K133" s="99"/>
      <c r="L133" s="99"/>
      <c r="M133" s="99"/>
      <c r="N133" s="99"/>
      <c r="O133" s="99"/>
      <c r="P133" s="99"/>
      <c r="Q133" s="99"/>
      <c r="R133" s="99"/>
    </row>
    <row r="134" spans="3:24" s="44" customFormat="1" ht="66" customHeight="1" outlineLevel="1" thickBot="1" x14ac:dyDescent="0.3">
      <c r="C134" s="204"/>
      <c r="D134" s="141" t="s">
        <v>107</v>
      </c>
      <c r="E134" s="128"/>
      <c r="F134" s="129" t="s">
        <v>37</v>
      </c>
      <c r="G134" s="99"/>
      <c r="H134" s="99"/>
      <c r="I134" s="99"/>
      <c r="J134" s="99"/>
      <c r="K134" s="99"/>
      <c r="L134" s="99"/>
      <c r="M134" s="99"/>
      <c r="N134" s="99"/>
      <c r="O134" s="126"/>
      <c r="P134" s="126"/>
      <c r="Q134" s="126"/>
      <c r="R134" s="126"/>
      <c r="U134"/>
      <c r="V134"/>
      <c r="W134" s="106"/>
      <c r="X134"/>
    </row>
    <row r="135" spans="3:24" s="44" customFormat="1" ht="15.75" thickBot="1" x14ac:dyDescent="0.3">
      <c r="E135" s="68" t="s">
        <v>93</v>
      </c>
      <c r="F135" s="45"/>
      <c r="G135" s="69">
        <f>+((G129-G124)*G119+(G130-G125)*G120+(G131-G126)*G121+(G132-G127)*G122+(G133-G128)*G123)/100</f>
        <v>0</v>
      </c>
      <c r="H135" s="69">
        <f t="shared" ref="H135:N135" si="30">+((H129-H124)*H119+(H130-H125)*H120+(H131-H126)*H121+(H132-H127)*H122+(H133-H128)*H123)/100</f>
        <v>0</v>
      </c>
      <c r="I135" s="69">
        <f t="shared" si="30"/>
        <v>0</v>
      </c>
      <c r="J135" s="69">
        <f t="shared" si="30"/>
        <v>0</v>
      </c>
      <c r="K135" s="69">
        <f t="shared" si="30"/>
        <v>0</v>
      </c>
      <c r="L135" s="69">
        <f t="shared" si="30"/>
        <v>0</v>
      </c>
      <c r="M135" s="69">
        <f t="shared" si="30"/>
        <v>0</v>
      </c>
      <c r="N135" s="69">
        <f t="shared" si="30"/>
        <v>0</v>
      </c>
      <c r="O135" s="69">
        <f>(O119*('II. Références Prix'!N9-'II. Références Prix'!N4)+O120*('II. Références Prix'!N10-'II. Références Prix'!N5)+O121*('II. Références Prix'!N11-'II. Références Prix'!N6)+O122*('II. Références Prix'!N12-'II. Références Prix'!N7)+O123*('II. Références Prix'!N13-'II. Références Prix'!N8))/100</f>
        <v>0</v>
      </c>
      <c r="P135" s="69">
        <f>(P119*('II. Références Prix'!O9-'II. Références Prix'!O4)+P120*('II. Références Prix'!O10-'II. Références Prix'!O5)+P121*('II. Références Prix'!O11-'II. Références Prix'!O6)+P122*('II. Références Prix'!O12-'II. Références Prix'!O7)+P123*('II. Références Prix'!O13-'II. Références Prix'!O8))/100</f>
        <v>0</v>
      </c>
      <c r="Q135" s="69">
        <f>(Q119*('II. Références Prix'!P9-'II. Références Prix'!P4)+Q120*('II. Références Prix'!P10-'II. Références Prix'!P5)+Q121*('II. Références Prix'!P11-'II. Références Prix'!P6)+Q122*('II. Références Prix'!P12-'II. Références Prix'!P7)+Q123*('II. Références Prix'!P13-'II. Références Prix'!P8))/100</f>
        <v>0</v>
      </c>
      <c r="R135" s="69">
        <f>(R119*('II. Références Prix'!Q9-'II. Références Prix'!Q4)+R120*('II. Références Prix'!Q10-'II. Références Prix'!Q5)+R121*('II. Références Prix'!Q11-'II. Références Prix'!Q6)+R122*('II. Références Prix'!Q12-'II. Références Prix'!Q7)+R123*('II. Références Prix'!Q13-'II. Références Prix'!Q8))/100</f>
        <v>0</v>
      </c>
    </row>
    <row r="136" spans="3:24" s="44" customFormat="1" x14ac:dyDescent="0.25">
      <c r="E136" s="68"/>
      <c r="F136" s="68"/>
      <c r="G136" s="45"/>
      <c r="H136" s="45"/>
      <c r="I136" s="45"/>
      <c r="J136" s="45"/>
      <c r="K136" s="45"/>
      <c r="L136" s="45"/>
      <c r="M136" s="45"/>
      <c r="N136" s="45"/>
      <c r="O136" s="45"/>
      <c r="P136" s="45"/>
      <c r="Q136" s="45"/>
      <c r="R136" s="45"/>
    </row>
    <row r="137" spans="3:24" s="44" customFormat="1" x14ac:dyDescent="0.25">
      <c r="D137" s="48" t="s">
        <v>117</v>
      </c>
      <c r="E137" s="68"/>
      <c r="G137" s="50"/>
      <c r="H137" s="50"/>
      <c r="I137" s="50"/>
      <c r="J137" s="50"/>
      <c r="K137" s="50"/>
      <c r="L137" s="50"/>
      <c r="M137" s="50"/>
      <c r="N137" s="50"/>
      <c r="O137" s="50"/>
      <c r="P137" s="50"/>
      <c r="Q137" s="50"/>
      <c r="R137" s="50"/>
      <c r="U137"/>
      <c r="V137"/>
      <c r="W137" s="106"/>
      <c r="X137"/>
    </row>
    <row r="138" spans="3:24" s="44" customFormat="1" outlineLevel="1" x14ac:dyDescent="0.25">
      <c r="D138" s="205" t="s">
        <v>86</v>
      </c>
      <c r="E138" s="91">
        <f>+$E17</f>
        <v>0</v>
      </c>
      <c r="F138" s="218" t="s">
        <v>87</v>
      </c>
      <c r="G138" s="215">
        <f>+G24+G69+G114</f>
        <v>0</v>
      </c>
      <c r="H138" s="140">
        <f t="shared" ref="G138:R138" si="31">+H24+H69+H114</f>
        <v>0</v>
      </c>
      <c r="I138" s="140">
        <f t="shared" si="31"/>
        <v>0</v>
      </c>
      <c r="J138" s="140">
        <f t="shared" si="31"/>
        <v>0</v>
      </c>
      <c r="K138" s="140">
        <f t="shared" si="31"/>
        <v>0</v>
      </c>
      <c r="L138" s="140">
        <f t="shared" si="31"/>
        <v>0</v>
      </c>
      <c r="M138" s="140">
        <f t="shared" si="31"/>
        <v>0</v>
      </c>
      <c r="N138" s="140">
        <f t="shared" si="31"/>
        <v>0</v>
      </c>
      <c r="O138" s="140">
        <f t="shared" si="31"/>
        <v>0</v>
      </c>
      <c r="P138" s="140">
        <f t="shared" si="31"/>
        <v>0</v>
      </c>
      <c r="Q138" s="140">
        <f t="shared" si="31"/>
        <v>0</v>
      </c>
      <c r="R138" s="140">
        <f t="shared" si="31"/>
        <v>0</v>
      </c>
      <c r="U138"/>
      <c r="V138"/>
      <c r="W138" s="106"/>
      <c r="X138"/>
    </row>
    <row r="139" spans="3:24" s="44" customFormat="1" outlineLevel="1" x14ac:dyDescent="0.25">
      <c r="D139" s="206"/>
      <c r="E139" s="92">
        <f>+$E18</f>
        <v>0</v>
      </c>
      <c r="F139" s="219" t="s">
        <v>87</v>
      </c>
      <c r="G139" s="215">
        <f t="shared" ref="G139:R139" si="32">+G25+G70+G115</f>
        <v>0</v>
      </c>
      <c r="H139" s="140">
        <f t="shared" si="32"/>
        <v>0</v>
      </c>
      <c r="I139" s="140">
        <f t="shared" si="32"/>
        <v>0</v>
      </c>
      <c r="J139" s="140">
        <f t="shared" si="32"/>
        <v>0</v>
      </c>
      <c r="K139" s="140">
        <f t="shared" si="32"/>
        <v>0</v>
      </c>
      <c r="L139" s="140">
        <f t="shared" si="32"/>
        <v>0</v>
      </c>
      <c r="M139" s="140">
        <f t="shared" si="32"/>
        <v>0</v>
      </c>
      <c r="N139" s="140">
        <f t="shared" si="32"/>
        <v>0</v>
      </c>
      <c r="O139" s="140">
        <f t="shared" si="32"/>
        <v>0</v>
      </c>
      <c r="P139" s="140">
        <f t="shared" si="32"/>
        <v>0</v>
      </c>
      <c r="Q139" s="140">
        <f t="shared" si="32"/>
        <v>0</v>
      </c>
      <c r="R139" s="140">
        <f t="shared" si="32"/>
        <v>0</v>
      </c>
      <c r="U139"/>
      <c r="V139"/>
      <c r="W139" s="106"/>
      <c r="X139"/>
    </row>
    <row r="140" spans="3:24" s="44" customFormat="1" outlineLevel="1" x14ac:dyDescent="0.25">
      <c r="D140" s="206"/>
      <c r="E140" s="92">
        <f>+$E19</f>
        <v>0</v>
      </c>
      <c r="F140" s="219" t="s">
        <v>87</v>
      </c>
      <c r="G140" s="215">
        <f t="shared" ref="G140:R140" si="33">+G26+G71+G116</f>
        <v>0</v>
      </c>
      <c r="H140" s="140">
        <f t="shared" si="33"/>
        <v>0</v>
      </c>
      <c r="I140" s="140">
        <f t="shared" si="33"/>
        <v>0</v>
      </c>
      <c r="J140" s="140">
        <f t="shared" si="33"/>
        <v>0</v>
      </c>
      <c r="K140" s="140">
        <f t="shared" si="33"/>
        <v>0</v>
      </c>
      <c r="L140" s="140">
        <f t="shared" si="33"/>
        <v>0</v>
      </c>
      <c r="M140" s="140">
        <f t="shared" si="33"/>
        <v>0</v>
      </c>
      <c r="N140" s="140">
        <f t="shared" si="33"/>
        <v>0</v>
      </c>
      <c r="O140" s="140">
        <f t="shared" si="33"/>
        <v>0</v>
      </c>
      <c r="P140" s="140">
        <f t="shared" si="33"/>
        <v>0</v>
      </c>
      <c r="Q140" s="140">
        <f t="shared" si="33"/>
        <v>0</v>
      </c>
      <c r="R140" s="140">
        <f t="shared" si="33"/>
        <v>0</v>
      </c>
      <c r="U140"/>
      <c r="V140"/>
      <c r="W140" s="106"/>
      <c r="X140"/>
    </row>
    <row r="141" spans="3:24" s="44" customFormat="1" outlineLevel="1" x14ac:dyDescent="0.25">
      <c r="D141" s="206"/>
      <c r="E141" s="92">
        <f>+$E20</f>
        <v>0</v>
      </c>
      <c r="F141" s="219" t="s">
        <v>87</v>
      </c>
      <c r="G141" s="215">
        <f>+G27+G72+G117</f>
        <v>0</v>
      </c>
      <c r="H141" s="140">
        <f>+H27+H72+H117</f>
        <v>0</v>
      </c>
      <c r="I141" s="140">
        <f>+I27+I72+I117</f>
        <v>0</v>
      </c>
      <c r="J141" s="140">
        <f>+J27+J72+J117</f>
        <v>0</v>
      </c>
      <c r="K141" s="140">
        <f>+K27+K72+K117</f>
        <v>0</v>
      </c>
      <c r="L141" s="140">
        <f>+L27+L72+L117</f>
        <v>0</v>
      </c>
      <c r="M141" s="140">
        <f>+M27+M72+M117</f>
        <v>0</v>
      </c>
      <c r="N141" s="140">
        <f>+N27+N72+N117</f>
        <v>0</v>
      </c>
      <c r="O141" s="140">
        <f>+O27+O72+O117</f>
        <v>0</v>
      </c>
      <c r="P141" s="140">
        <f>+P27+P72+P117</f>
        <v>0</v>
      </c>
      <c r="Q141" s="140">
        <f>+Q27+Q72+Q117</f>
        <v>0</v>
      </c>
      <c r="R141" s="140">
        <f>+R27+R72+R117</f>
        <v>0</v>
      </c>
      <c r="U141"/>
      <c r="V141"/>
      <c r="W141" s="106"/>
      <c r="X141"/>
    </row>
    <row r="142" spans="3:24" s="44" customFormat="1" outlineLevel="1" x14ac:dyDescent="0.25">
      <c r="D142" s="207"/>
      <c r="E142" s="92">
        <f>+$E21</f>
        <v>0</v>
      </c>
      <c r="F142" s="220" t="s">
        <v>87</v>
      </c>
      <c r="G142" s="215">
        <f>+G28+G73+G118</f>
        <v>0</v>
      </c>
      <c r="H142" s="140">
        <f>+H28+H73+H118</f>
        <v>0</v>
      </c>
      <c r="I142" s="140">
        <f>+I28+I73+I118</f>
        <v>0</v>
      </c>
      <c r="J142" s="140">
        <f>+J28+J73+J118</f>
        <v>0</v>
      </c>
      <c r="K142" s="140">
        <f>+K28+K73+K118</f>
        <v>0</v>
      </c>
      <c r="L142" s="140">
        <f>+L28+L73+L118</f>
        <v>0</v>
      </c>
      <c r="M142" s="140">
        <f>+M28+M73+M118</f>
        <v>0</v>
      </c>
      <c r="N142" s="140">
        <f>+N28+N73+N118</f>
        <v>0</v>
      </c>
      <c r="O142" s="140">
        <f>+O28+O73+O118</f>
        <v>0</v>
      </c>
      <c r="P142" s="140">
        <f>+P28+P73+P118</f>
        <v>0</v>
      </c>
      <c r="Q142" s="140">
        <f>+Q28+Q73+Q118</f>
        <v>0</v>
      </c>
      <c r="R142" s="140">
        <f>+R28+R73+R118</f>
        <v>0</v>
      </c>
      <c r="U142"/>
      <c r="V142"/>
      <c r="W142" s="106"/>
      <c r="X142"/>
    </row>
    <row r="143" spans="3:24" s="44" customFormat="1" outlineLevel="1" x14ac:dyDescent="0.25">
      <c r="D143" s="205" t="s">
        <v>88</v>
      </c>
      <c r="E143" s="91">
        <f>+E138</f>
        <v>0</v>
      </c>
      <c r="F143" s="208" t="s">
        <v>89</v>
      </c>
      <c r="G143" s="211">
        <f>+G29+G74+G119</f>
        <v>0</v>
      </c>
      <c r="H143" s="211">
        <f>+H29+H74+H119</f>
        <v>0</v>
      </c>
      <c r="I143" s="211">
        <f>+I29+I74+I119</f>
        <v>0</v>
      </c>
      <c r="J143" s="211">
        <f>+J29+J74+J119</f>
        <v>0</v>
      </c>
      <c r="K143" s="211">
        <f>+K29+K74+K119</f>
        <v>0</v>
      </c>
      <c r="L143" s="211">
        <f>+L29+L74+L119</f>
        <v>0</v>
      </c>
      <c r="M143" s="211">
        <f>+M29+M74+M119</f>
        <v>0</v>
      </c>
      <c r="N143" s="211">
        <f>+N29+N74+N119</f>
        <v>0</v>
      </c>
      <c r="O143" s="211">
        <f>+O29+O74+O119</f>
        <v>0</v>
      </c>
      <c r="P143" s="211">
        <f>+P29+P74+P119</f>
        <v>0</v>
      </c>
      <c r="Q143" s="211">
        <f>+Q29+Q74+Q119</f>
        <v>0</v>
      </c>
      <c r="R143" s="211">
        <f>+R29+R74+R119</f>
        <v>0</v>
      </c>
      <c r="U143"/>
      <c r="V143"/>
      <c r="W143" s="106"/>
      <c r="X143"/>
    </row>
    <row r="144" spans="3:24" s="44" customFormat="1" outlineLevel="1" x14ac:dyDescent="0.25">
      <c r="D144" s="206"/>
      <c r="E144" s="92">
        <f>+E139</f>
        <v>0</v>
      </c>
      <c r="F144" s="209" t="s">
        <v>89</v>
      </c>
      <c r="G144" s="140">
        <f>+G30+G75+G120</f>
        <v>0</v>
      </c>
      <c r="H144" s="140">
        <f>+H30+H75+H120</f>
        <v>0</v>
      </c>
      <c r="I144" s="140">
        <f>+I30+I75+I120</f>
        <v>0</v>
      </c>
      <c r="J144" s="140">
        <f>+J30+J75+J120</f>
        <v>0</v>
      </c>
      <c r="K144" s="140">
        <f>+K30+K75+K120</f>
        <v>0</v>
      </c>
      <c r="L144" s="140">
        <f>+L30+L75+L120</f>
        <v>0</v>
      </c>
      <c r="M144" s="140">
        <f>+M30+M75+M120</f>
        <v>0</v>
      </c>
      <c r="N144" s="140">
        <f>+N30+N75+N120</f>
        <v>0</v>
      </c>
      <c r="O144" s="140">
        <f>+O30+O75+O120</f>
        <v>0</v>
      </c>
      <c r="P144" s="140">
        <f>+P30+P75+P120</f>
        <v>0</v>
      </c>
      <c r="Q144" s="140">
        <f>+Q30+Q75+Q120</f>
        <v>0</v>
      </c>
      <c r="R144" s="140">
        <f>+R30+R75+R120</f>
        <v>0</v>
      </c>
      <c r="U144"/>
      <c r="V144"/>
      <c r="W144" s="106"/>
      <c r="X144"/>
    </row>
    <row r="145" spans="4:24" s="44" customFormat="1" outlineLevel="1" x14ac:dyDescent="0.25">
      <c r="D145" s="206"/>
      <c r="E145" s="92">
        <f>+E140</f>
        <v>0</v>
      </c>
      <c r="F145" s="209" t="s">
        <v>89</v>
      </c>
      <c r="G145" s="140">
        <f>+G31+G76+G121</f>
        <v>0</v>
      </c>
      <c r="H145" s="140">
        <f>+H31+H76+H121</f>
        <v>0</v>
      </c>
      <c r="I145" s="140">
        <f>+I31+I76+I121</f>
        <v>0</v>
      </c>
      <c r="J145" s="140">
        <f>+J31+J76+J121</f>
        <v>0</v>
      </c>
      <c r="K145" s="140">
        <f>+K31+K76+K121</f>
        <v>0</v>
      </c>
      <c r="L145" s="140">
        <f>+L31+L76+L121</f>
        <v>0</v>
      </c>
      <c r="M145" s="140">
        <f>+M31+M76+M121</f>
        <v>0</v>
      </c>
      <c r="N145" s="140">
        <f>+N31+N76+N121</f>
        <v>0</v>
      </c>
      <c r="O145" s="140">
        <f>+O31+O76+O121</f>
        <v>0</v>
      </c>
      <c r="P145" s="140">
        <f>+P31+P76+P121</f>
        <v>0</v>
      </c>
      <c r="Q145" s="140">
        <f>+Q31+Q76+Q121</f>
        <v>0</v>
      </c>
      <c r="R145" s="140">
        <f>+R31+R76+R121</f>
        <v>0</v>
      </c>
      <c r="U145"/>
      <c r="V145"/>
      <c r="W145" s="106"/>
      <c r="X145"/>
    </row>
    <row r="146" spans="4:24" s="44" customFormat="1" outlineLevel="1" x14ac:dyDescent="0.25">
      <c r="D146" s="206"/>
      <c r="E146" s="92">
        <f>+E141</f>
        <v>0</v>
      </c>
      <c r="F146" s="209" t="s">
        <v>89</v>
      </c>
      <c r="G146" s="140">
        <f>+G32+G77+G122</f>
        <v>0</v>
      </c>
      <c r="H146" s="140">
        <f>+H32+H77+H122</f>
        <v>0</v>
      </c>
      <c r="I146" s="140">
        <f>+I32+I77+I122</f>
        <v>0</v>
      </c>
      <c r="J146" s="140">
        <f>+J32+J77+J122</f>
        <v>0</v>
      </c>
      <c r="K146" s="140">
        <f>+K32+K77+K122</f>
        <v>0</v>
      </c>
      <c r="L146" s="140">
        <f>+L32+L77+L122</f>
        <v>0</v>
      </c>
      <c r="M146" s="140">
        <f>+M32+M77+M122</f>
        <v>0</v>
      </c>
      <c r="N146" s="140">
        <f>+N32+N77+N122</f>
        <v>0</v>
      </c>
      <c r="O146" s="140">
        <f>+O32+O77+O122</f>
        <v>0</v>
      </c>
      <c r="P146" s="140">
        <f>+P32+P77+P122</f>
        <v>0</v>
      </c>
      <c r="Q146" s="140">
        <f>+Q32+Q77+Q122</f>
        <v>0</v>
      </c>
      <c r="R146" s="140">
        <f>+R32+R77+R122</f>
        <v>0</v>
      </c>
      <c r="U146"/>
      <c r="V146"/>
      <c r="W146" s="106"/>
      <c r="X146"/>
    </row>
    <row r="147" spans="4:24" s="44" customFormat="1" outlineLevel="1" x14ac:dyDescent="0.25">
      <c r="D147" s="207"/>
      <c r="E147" s="95">
        <f>+E141</f>
        <v>0</v>
      </c>
      <c r="F147" s="210" t="s">
        <v>89</v>
      </c>
      <c r="G147" s="140">
        <f>+G33+G78+G123</f>
        <v>0</v>
      </c>
      <c r="H147" s="140">
        <f>+H33+H78+H123</f>
        <v>0</v>
      </c>
      <c r="I147" s="140">
        <f>+I33+I78+I123</f>
        <v>0</v>
      </c>
      <c r="J147" s="140">
        <f>+J33+J78+J123</f>
        <v>0</v>
      </c>
      <c r="K147" s="140">
        <f>+K33+K78+K123</f>
        <v>0</v>
      </c>
      <c r="L147" s="140">
        <f>+L33+L78+L123</f>
        <v>0</v>
      </c>
      <c r="M147" s="140">
        <f>+M33+M78+M123</f>
        <v>0</v>
      </c>
      <c r="N147" s="140">
        <f>+N33+N78+N123</f>
        <v>0</v>
      </c>
      <c r="O147" s="140">
        <f>+O33+O78+O123</f>
        <v>0</v>
      </c>
      <c r="P147" s="140">
        <f>+P33+P78+P123</f>
        <v>0</v>
      </c>
      <c r="Q147" s="140">
        <f>+Q33+Q78+Q123</f>
        <v>0</v>
      </c>
      <c r="R147" s="140">
        <f>+R33+R78+R123</f>
        <v>0</v>
      </c>
      <c r="U147"/>
      <c r="V147"/>
      <c r="W147" s="106"/>
      <c r="X147"/>
    </row>
    <row r="148" spans="4:24" s="44" customFormat="1" ht="18.75" x14ac:dyDescent="0.3">
      <c r="D148" s="78"/>
      <c r="E148" s="79" t="s">
        <v>104</v>
      </c>
      <c r="F148" s="78"/>
      <c r="G148" s="97">
        <f>G90+G45+G135</f>
        <v>0</v>
      </c>
      <c r="H148" s="97">
        <f>H90+H45+H135</f>
        <v>0</v>
      </c>
      <c r="I148" s="97">
        <f>I90+I45+I135</f>
        <v>0</v>
      </c>
      <c r="J148" s="97">
        <f>J90+J45+J135</f>
        <v>0</v>
      </c>
      <c r="K148" s="97">
        <f>K90+K45+K135</f>
        <v>0</v>
      </c>
      <c r="L148" s="97">
        <f>L90+L45+L135</f>
        <v>0</v>
      </c>
      <c r="M148" s="97">
        <f>M90+M45+M135</f>
        <v>0</v>
      </c>
      <c r="N148" s="97">
        <f>N90+N45+N135</f>
        <v>0</v>
      </c>
      <c r="O148" s="97">
        <f>O90+O45+O135</f>
        <v>0</v>
      </c>
      <c r="P148" s="97">
        <f>P90+P45+P135</f>
        <v>0</v>
      </c>
      <c r="Q148" s="97">
        <f>Q90+Q45+Q135</f>
        <v>0</v>
      </c>
      <c r="R148" s="97">
        <f>R90+R45+R135</f>
        <v>0</v>
      </c>
    </row>
    <row r="149" spans="4:24" s="44" customFormat="1" x14ac:dyDescent="0.25">
      <c r="E149" s="68"/>
      <c r="F149" s="68"/>
      <c r="G149" s="45"/>
      <c r="H149" s="45"/>
      <c r="I149" s="45"/>
      <c r="J149" s="45"/>
      <c r="K149" s="45"/>
      <c r="L149" s="45"/>
      <c r="M149" s="45"/>
    </row>
    <row r="150" spans="4:24" s="44" customFormat="1" x14ac:dyDescent="0.25">
      <c r="D150" s="48" t="s">
        <v>118</v>
      </c>
      <c r="E150" s="68"/>
      <c r="G150" s="50"/>
      <c r="H150" s="50"/>
      <c r="I150" s="50"/>
      <c r="J150" s="50"/>
      <c r="K150" s="50"/>
      <c r="L150" s="50"/>
      <c r="M150" s="50"/>
      <c r="N150" s="50"/>
      <c r="O150" s="50"/>
      <c r="P150" s="50"/>
      <c r="Q150" s="50"/>
      <c r="R150" s="50"/>
      <c r="U150"/>
      <c r="V150"/>
      <c r="W150" s="106"/>
      <c r="X150"/>
    </row>
    <row r="151" spans="4:24" s="44" customFormat="1" ht="15" customHeight="1" outlineLevel="1" x14ac:dyDescent="0.25">
      <c r="D151" s="205" t="s">
        <v>86</v>
      </c>
      <c r="E151" s="91">
        <f>+E138</f>
        <v>0</v>
      </c>
      <c r="F151" s="212" t="s">
        <v>87</v>
      </c>
      <c r="G151" s="215">
        <f>+G47+G92</f>
        <v>0</v>
      </c>
      <c r="H151" s="140">
        <f>+H47+H92</f>
        <v>0</v>
      </c>
      <c r="I151" s="140">
        <f>+I47+I92</f>
        <v>0</v>
      </c>
      <c r="J151" s="140">
        <f>+J47+J92</f>
        <v>0</v>
      </c>
      <c r="K151" s="140">
        <f>+K47+K92</f>
        <v>0</v>
      </c>
      <c r="L151" s="140">
        <f>+L47+L92</f>
        <v>0</v>
      </c>
      <c r="M151" s="140">
        <f>+M47+M92</f>
        <v>0</v>
      </c>
      <c r="N151" s="140">
        <f>+N47+N92</f>
        <v>0</v>
      </c>
      <c r="O151" s="140">
        <f>+O47+O92</f>
        <v>0</v>
      </c>
      <c r="P151" s="140">
        <f>+P47+P92</f>
        <v>0</v>
      </c>
      <c r="Q151" s="140">
        <f>+Q47+Q92</f>
        <v>0</v>
      </c>
      <c r="R151" s="140">
        <f>+R47+R92</f>
        <v>0</v>
      </c>
      <c r="U151"/>
      <c r="V151"/>
      <c r="W151" s="106"/>
      <c r="X151"/>
    </row>
    <row r="152" spans="4:24" s="44" customFormat="1" ht="15" customHeight="1" outlineLevel="1" x14ac:dyDescent="0.25">
      <c r="D152" s="206"/>
      <c r="E152" s="92">
        <f>+E139</f>
        <v>0</v>
      </c>
      <c r="F152" s="213" t="s">
        <v>87</v>
      </c>
      <c r="G152" s="215">
        <f>+G48+G93</f>
        <v>0</v>
      </c>
      <c r="H152" s="140">
        <f>+H48+H93</f>
        <v>0</v>
      </c>
      <c r="I152" s="140">
        <f>+I48+I93</f>
        <v>0</v>
      </c>
      <c r="J152" s="140">
        <f>+J48+J93</f>
        <v>0</v>
      </c>
      <c r="K152" s="140">
        <f>+K48+K93</f>
        <v>0</v>
      </c>
      <c r="L152" s="140">
        <f>+L48+L93</f>
        <v>0</v>
      </c>
      <c r="M152" s="140">
        <f>+M48+M93</f>
        <v>0</v>
      </c>
      <c r="N152" s="140">
        <f>+N48+N93</f>
        <v>0</v>
      </c>
      <c r="O152" s="140">
        <f>+O48+O93</f>
        <v>0</v>
      </c>
      <c r="P152" s="140">
        <f>+P48+P93</f>
        <v>0</v>
      </c>
      <c r="Q152" s="140">
        <f>+Q48+Q93</f>
        <v>0</v>
      </c>
      <c r="R152" s="140">
        <f>+R48+R93</f>
        <v>0</v>
      </c>
      <c r="U152"/>
      <c r="V152"/>
      <c r="W152" s="106"/>
      <c r="X152"/>
    </row>
    <row r="153" spans="4:24" s="44" customFormat="1" ht="15" customHeight="1" outlineLevel="1" x14ac:dyDescent="0.25">
      <c r="D153" s="206"/>
      <c r="E153" s="92">
        <f>+E140</f>
        <v>0</v>
      </c>
      <c r="F153" s="213" t="s">
        <v>87</v>
      </c>
      <c r="G153" s="215">
        <f>+G49+G94</f>
        <v>0</v>
      </c>
      <c r="H153" s="140">
        <f>+H49+H94</f>
        <v>0</v>
      </c>
      <c r="I153" s="140">
        <f>+I49+I94</f>
        <v>0</v>
      </c>
      <c r="J153" s="140">
        <f>+J49+J94</f>
        <v>0</v>
      </c>
      <c r="K153" s="140">
        <f>+K49+K94</f>
        <v>0</v>
      </c>
      <c r="L153" s="140">
        <f>+L49+L94</f>
        <v>0</v>
      </c>
      <c r="M153" s="140">
        <f>+M49+M94</f>
        <v>0</v>
      </c>
      <c r="N153" s="140">
        <f>+N49+N94</f>
        <v>0</v>
      </c>
      <c r="O153" s="140">
        <f>+O49+O94</f>
        <v>0</v>
      </c>
      <c r="P153" s="140">
        <f>+P49+P94</f>
        <v>0</v>
      </c>
      <c r="Q153" s="140">
        <f>+Q49+Q94</f>
        <v>0</v>
      </c>
      <c r="R153" s="140">
        <f>+R49+R94</f>
        <v>0</v>
      </c>
      <c r="U153"/>
      <c r="V153"/>
      <c r="W153" s="106"/>
      <c r="X153"/>
    </row>
    <row r="154" spans="4:24" s="44" customFormat="1" ht="15" customHeight="1" outlineLevel="1" x14ac:dyDescent="0.25">
      <c r="D154" s="206"/>
      <c r="E154" s="92">
        <f>+E141</f>
        <v>0</v>
      </c>
      <c r="F154" s="213" t="s">
        <v>87</v>
      </c>
      <c r="G154" s="215">
        <f>+G50+G95</f>
        <v>0</v>
      </c>
      <c r="H154" s="140">
        <f>+H50+H95</f>
        <v>0</v>
      </c>
      <c r="I154" s="140">
        <f>+I50+I95</f>
        <v>0</v>
      </c>
      <c r="J154" s="140">
        <f>+J50+J95</f>
        <v>0</v>
      </c>
      <c r="K154" s="140">
        <f>+K50+K95</f>
        <v>0</v>
      </c>
      <c r="L154" s="140">
        <f>+L50+L95</f>
        <v>0</v>
      </c>
      <c r="M154" s="140">
        <f>+M50+M95</f>
        <v>0</v>
      </c>
      <c r="N154" s="140">
        <f>+N50+N95</f>
        <v>0</v>
      </c>
      <c r="O154" s="140">
        <f>+O50+O95</f>
        <v>0</v>
      </c>
      <c r="P154" s="140">
        <f>+P50+P95</f>
        <v>0</v>
      </c>
      <c r="Q154" s="140">
        <f>+Q50+Q95</f>
        <v>0</v>
      </c>
      <c r="R154" s="140">
        <f>+R50+R95</f>
        <v>0</v>
      </c>
      <c r="U154"/>
      <c r="V154"/>
      <c r="W154" s="106"/>
      <c r="X154"/>
    </row>
    <row r="155" spans="4:24" s="44" customFormat="1" ht="15" customHeight="1" outlineLevel="1" x14ac:dyDescent="0.25">
      <c r="D155" s="207"/>
      <c r="E155" s="92">
        <f>+E142</f>
        <v>0</v>
      </c>
      <c r="F155" s="214" t="s">
        <v>87</v>
      </c>
      <c r="G155" s="216">
        <f>+G51+G96</f>
        <v>0</v>
      </c>
      <c r="H155" s="217">
        <f>+H51+H96</f>
        <v>0</v>
      </c>
      <c r="I155" s="217">
        <f>+I51+I96</f>
        <v>0</v>
      </c>
      <c r="J155" s="217">
        <f>+J51+J96</f>
        <v>0</v>
      </c>
      <c r="K155" s="217">
        <f>+K51+K96</f>
        <v>0</v>
      </c>
      <c r="L155" s="217">
        <f>+L51+L96</f>
        <v>0</v>
      </c>
      <c r="M155" s="217">
        <f>+M51+M96</f>
        <v>0</v>
      </c>
      <c r="N155" s="217">
        <f>+N51+N96</f>
        <v>0</v>
      </c>
      <c r="O155" s="217">
        <f>+O51+O96</f>
        <v>0</v>
      </c>
      <c r="P155" s="217">
        <f>+P51+P96</f>
        <v>0</v>
      </c>
      <c r="Q155" s="217">
        <f>+Q51+Q96</f>
        <v>0</v>
      </c>
      <c r="R155" s="217">
        <f>+R51+R96</f>
        <v>0</v>
      </c>
      <c r="U155"/>
      <c r="V155"/>
      <c r="W155" s="106"/>
      <c r="X155"/>
    </row>
    <row r="156" spans="4:24" s="44" customFormat="1" ht="18.75" x14ac:dyDescent="0.3">
      <c r="D156" s="78"/>
      <c r="E156" s="79" t="s">
        <v>104</v>
      </c>
      <c r="F156" s="78"/>
      <c r="G156" s="161">
        <f>G67+G112</f>
        <v>0</v>
      </c>
      <c r="H156" s="161">
        <f>H67+H112</f>
        <v>0</v>
      </c>
      <c r="I156" s="161">
        <f>I67+I112</f>
        <v>0</v>
      </c>
      <c r="J156" s="161">
        <f>J67+J112</f>
        <v>0</v>
      </c>
      <c r="K156" s="161">
        <f>K67+K112</f>
        <v>0</v>
      </c>
      <c r="L156" s="161">
        <f>L67+L112</f>
        <v>0</v>
      </c>
      <c r="M156" s="161">
        <f>M67+M112</f>
        <v>0</v>
      </c>
      <c r="N156" s="161">
        <f>N67+N112</f>
        <v>0</v>
      </c>
      <c r="O156" s="161">
        <f>O67+O112</f>
        <v>0</v>
      </c>
      <c r="P156" s="161">
        <f>P67+P112</f>
        <v>0</v>
      </c>
      <c r="Q156" s="161">
        <f>Q67+Q112</f>
        <v>0</v>
      </c>
      <c r="R156" s="161">
        <f>R67+R112</f>
        <v>0</v>
      </c>
    </row>
  </sheetData>
  <sheetProtection algorithmName="SHA-512" hashValue="BsZmhO72e63yOaB4CZfC8IhOpP1fxmPdUiml5tw612qEzM2dHmXCpHD4gUW8e+Yz+vFKq6m4g5sn8TIDsntgqA==" saltValue="ijUTh+zHFZ0VpJxWuKN5hg==" spinCount="100000" sheet="1" objects="1" scenarios="1"/>
  <mergeCells count="36">
    <mergeCell ref="D138:D142"/>
    <mergeCell ref="D143:D147"/>
    <mergeCell ref="C24:C44"/>
    <mergeCell ref="C69:C89"/>
    <mergeCell ref="C114:C134"/>
    <mergeCell ref="D69:D73"/>
    <mergeCell ref="D74:D78"/>
    <mergeCell ref="D79:D83"/>
    <mergeCell ref="D84:D88"/>
    <mergeCell ref="D24:D28"/>
    <mergeCell ref="D29:D33"/>
    <mergeCell ref="D34:D38"/>
    <mergeCell ref="D39:D43"/>
    <mergeCell ref="D114:D118"/>
    <mergeCell ref="D119:D123"/>
    <mergeCell ref="D124:D128"/>
    <mergeCell ref="C47:C66"/>
    <mergeCell ref="D4:Q4"/>
    <mergeCell ref="D5:R5"/>
    <mergeCell ref="D1:L1"/>
    <mergeCell ref="D17:D21"/>
    <mergeCell ref="D151:D155"/>
    <mergeCell ref="A1:B1"/>
    <mergeCell ref="A6:B6"/>
    <mergeCell ref="D6:O6"/>
    <mergeCell ref="D11:D15"/>
    <mergeCell ref="C92:C111"/>
    <mergeCell ref="D92:D96"/>
    <mergeCell ref="D47:D51"/>
    <mergeCell ref="D52:D56"/>
    <mergeCell ref="D57:D61"/>
    <mergeCell ref="D62:D66"/>
    <mergeCell ref="D97:D101"/>
    <mergeCell ref="D102:D106"/>
    <mergeCell ref="D107:D111"/>
    <mergeCell ref="D129:D133"/>
  </mergeCells>
  <conditionalFormatting sqref="G45:R45">
    <cfRule type="cellIs" dxfId="6" priority="7" operator="lessThan">
      <formula>0</formula>
    </cfRule>
  </conditionalFormatting>
  <conditionalFormatting sqref="G67:R67">
    <cfRule type="cellIs" dxfId="5" priority="3" operator="lessThan">
      <formula>0</formula>
    </cfRule>
  </conditionalFormatting>
  <conditionalFormatting sqref="G90:R90">
    <cfRule type="cellIs" dxfId="4" priority="5" operator="lessThan">
      <formula>0</formula>
    </cfRule>
  </conditionalFormatting>
  <conditionalFormatting sqref="G112:R112">
    <cfRule type="cellIs" dxfId="3" priority="2" operator="lessThan">
      <formula>0</formula>
    </cfRule>
  </conditionalFormatting>
  <conditionalFormatting sqref="G135:R135">
    <cfRule type="cellIs" dxfId="2" priority="4" operator="lessThan">
      <formula>0</formula>
    </cfRule>
  </conditionalFormatting>
  <conditionalFormatting sqref="G148:R148">
    <cfRule type="cellIs" dxfId="1" priority="6" operator="lessThan">
      <formula>0</formula>
    </cfRule>
  </conditionalFormatting>
  <conditionalFormatting sqref="G156:R156">
    <cfRule type="cellIs" dxfId="0" priority="1" operator="less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8A0D7-262C-41B3-B741-C90C27F1F9E9}">
  <dimension ref="A2:AM7"/>
  <sheetViews>
    <sheetView zoomScale="93" workbookViewId="0">
      <selection activeCell="V3" sqref="V3"/>
    </sheetView>
  </sheetViews>
  <sheetFormatPr baseColWidth="10" defaultColWidth="11.42578125" defaultRowHeight="15" x14ac:dyDescent="0.25"/>
  <sheetData>
    <row r="2" spans="1:39" x14ac:dyDescent="0.25">
      <c r="B2" t="s">
        <v>52</v>
      </c>
      <c r="D2" t="s">
        <v>119</v>
      </c>
      <c r="E2" t="s">
        <v>120</v>
      </c>
      <c r="F2" t="s">
        <v>121</v>
      </c>
      <c r="G2" t="s">
        <v>122</v>
      </c>
      <c r="H2" t="s">
        <v>123</v>
      </c>
      <c r="I2" t="s">
        <v>124</v>
      </c>
      <c r="J2" t="s">
        <v>125</v>
      </c>
      <c r="K2" t="s">
        <v>126</v>
      </c>
      <c r="L2" t="s">
        <v>127</v>
      </c>
      <c r="M2" t="s">
        <v>128</v>
      </c>
      <c r="N2" t="s">
        <v>129</v>
      </c>
      <c r="O2" t="s">
        <v>130</v>
      </c>
      <c r="P2" t="s">
        <v>131</v>
      </c>
      <c r="Q2" t="s">
        <v>120</v>
      </c>
      <c r="R2" t="s">
        <v>121</v>
      </c>
      <c r="S2" t="s">
        <v>132</v>
      </c>
      <c r="T2" t="s">
        <v>120</v>
      </c>
      <c r="U2" t="s">
        <v>121</v>
      </c>
      <c r="V2" t="s">
        <v>122</v>
      </c>
      <c r="W2" t="s">
        <v>123</v>
      </c>
      <c r="X2" t="s">
        <v>124</v>
      </c>
      <c r="Y2" t="s">
        <v>125</v>
      </c>
      <c r="Z2" t="s">
        <v>126</v>
      </c>
      <c r="AA2" t="s">
        <v>127</v>
      </c>
      <c r="AB2" t="s">
        <v>128</v>
      </c>
      <c r="AC2" t="s">
        <v>129</v>
      </c>
      <c r="AD2" t="s">
        <v>130</v>
      </c>
      <c r="AE2" t="s">
        <v>131</v>
      </c>
      <c r="AF2" t="s">
        <v>120</v>
      </c>
      <c r="AG2" t="s">
        <v>121</v>
      </c>
    </row>
    <row r="3" spans="1:39" x14ac:dyDescent="0.25">
      <c r="A3" s="32" t="s">
        <v>133</v>
      </c>
      <c r="B3">
        <f>'I. Identification'!F4</f>
        <v>0</v>
      </c>
      <c r="D3" s="130">
        <f>AVERAGE(E3:R3)</f>
        <v>0</v>
      </c>
      <c r="E3" s="130">
        <f>SUM('III.A. Indexé TRV ENGIE'!G224:G227,'III.B. Indexé marché'!G224:G227,'III.C. Prix fixes'!G224:G227)</f>
        <v>0</v>
      </c>
      <c r="F3" s="130">
        <f>SUM('III.A. Indexé TRV ENGIE'!H224:H227,'III.B. Indexé marché'!H224:H227,'III.C. Prix fixes'!H224:H227)</f>
        <v>0</v>
      </c>
      <c r="G3" s="130">
        <f>SUM('III.A. Indexé TRV ENGIE'!I224:I227,'III.B. Indexé marché'!I224:I227,'III.C. Prix fixes'!I224:I227,'III.D.TRV ELD et indexé TRV ELD'!G138:G142)</f>
        <v>0</v>
      </c>
      <c r="H3" s="130">
        <f>SUM('III.A. Indexé TRV ENGIE'!J224:J227,'III.B. Indexé marché'!J224:J227,'III.C. Prix fixes'!J224:J227,'III.D.TRV ELD et indexé TRV ELD'!H138:H142)</f>
        <v>0</v>
      </c>
      <c r="I3" s="130">
        <f>SUM('III.A. Indexé TRV ENGIE'!K224:K227,'III.B. Indexé marché'!K224:K227,'III.C. Prix fixes'!K224:K227,'III.D.TRV ELD et indexé TRV ELD'!I138:I142)</f>
        <v>0</v>
      </c>
      <c r="J3" s="130">
        <f>SUM('III.A. Indexé TRV ENGIE'!L224:L227,'III.B. Indexé marché'!L224:L227,'III.C. Prix fixes'!L224:L227,'III.D.TRV ELD et indexé TRV ELD'!J138:J142)</f>
        <v>0</v>
      </c>
      <c r="K3" s="130">
        <f>SUM('III.A. Indexé TRV ENGIE'!M224:M227,'III.B. Indexé marché'!M224:M227,'III.C. Prix fixes'!M224:M227,'III.D.TRV ELD et indexé TRV ELD'!K138:K142)</f>
        <v>0</v>
      </c>
      <c r="L3" s="130">
        <f>SUM('III.A. Indexé TRV ENGIE'!N224:N227,'III.B. Indexé marché'!N224:N227,'III.C. Prix fixes'!N224:N227,'III.D.TRV ELD et indexé TRV ELD'!L138:L142)</f>
        <v>0</v>
      </c>
      <c r="M3" s="130">
        <f>SUM('III.A. Indexé TRV ENGIE'!O224:O227,'III.B. Indexé marché'!O224:O227,'III.C. Prix fixes'!O224:O227,'III.D.TRV ELD et indexé TRV ELD'!M138:M142)</f>
        <v>0</v>
      </c>
      <c r="N3" s="130">
        <f>SUM('III.A. Indexé TRV ENGIE'!P224:P227,'III.B. Indexé marché'!P224:P227,'III.C. Prix fixes'!P224:P227,'III.D.TRV ELD et indexé TRV ELD'!N138:N142)</f>
        <v>0</v>
      </c>
      <c r="O3" s="130">
        <f>SUM('III.A. Indexé TRV ENGIE'!Q224:Q227,'III.B. Indexé marché'!Q224:Q227,'III.C. Prix fixes'!Q224:Q227,'III.D.TRV ELD et indexé TRV ELD'!O138:O142)</f>
        <v>0</v>
      </c>
      <c r="P3" s="130">
        <f>SUM('III.A. Indexé TRV ENGIE'!R224:R227,'III.B. Indexé marché'!R224:R227,'III.C. Prix fixes'!R224:R227,'III.D.TRV ELD et indexé TRV ELD'!P138:P142)</f>
        <v>0</v>
      </c>
      <c r="Q3" s="130">
        <f>SUM('III.A. Indexé TRV ENGIE'!S224:S227,'III.B. Indexé marché'!S224:S227,'III.C. Prix fixes'!S224:S227,'III.D.TRV ELD et indexé TRV ELD'!Q138:Q142)</f>
        <v>0</v>
      </c>
      <c r="R3" s="130">
        <f>SUM('III.A. Indexé TRV ENGIE'!T224:T227,'III.B. Indexé marché'!T224:T227,'III.C. Prix fixes'!T224:T227,'III.D.TRV ELD et indexé TRV ELD'!R138:R142)</f>
        <v>0</v>
      </c>
      <c r="S3" s="130">
        <f>SUM(T3:AG3)</f>
        <v>0</v>
      </c>
      <c r="T3" s="130">
        <f>SUM('III.A. Indexé TRV ENGIE'!G228:G231,'III.B. Indexé marché'!G228:G231,'III.C. Prix fixes'!G228:G231)</f>
        <v>0</v>
      </c>
      <c r="U3" s="130">
        <f>SUM('III.A. Indexé TRV ENGIE'!H228:H231,'III.B. Indexé marché'!H228:H231,'III.C. Prix fixes'!H228:H231)</f>
        <v>0</v>
      </c>
      <c r="V3" s="130">
        <f>SUM('III.A. Indexé TRV ENGIE'!I228:I231,'III.B. Indexé marché'!I228:I231,'III.C. Prix fixes'!I228:I231,'III.D.TRV ELD et indexé TRV ELD'!G143:G147)</f>
        <v>0</v>
      </c>
      <c r="W3" s="130">
        <f>SUM('III.A. Indexé TRV ENGIE'!J228:J231,'III.B. Indexé marché'!J228:J231,'III.C. Prix fixes'!J228:J231,'III.D.TRV ELD et indexé TRV ELD'!H143:H147)</f>
        <v>0</v>
      </c>
      <c r="X3" s="130">
        <f>SUM('III.A. Indexé TRV ENGIE'!K228:K231,'III.B. Indexé marché'!K228:K231,'III.C. Prix fixes'!K228:K231,'III.D.TRV ELD et indexé TRV ELD'!I143:I147)</f>
        <v>0</v>
      </c>
      <c r="Y3" s="130">
        <f>SUM('III.A. Indexé TRV ENGIE'!L228:L231,'III.B. Indexé marché'!L228:L231,'III.C. Prix fixes'!L228:L231,'III.D.TRV ELD et indexé TRV ELD'!J143:J147)</f>
        <v>0</v>
      </c>
      <c r="Z3" s="130">
        <f>SUM('III.A. Indexé TRV ENGIE'!M228:M231,'III.B. Indexé marché'!M228:M231,'III.C. Prix fixes'!M228:M231,'III.D.TRV ELD et indexé TRV ELD'!K143:K147)</f>
        <v>0</v>
      </c>
      <c r="AA3" s="130">
        <f>SUM('III.A. Indexé TRV ENGIE'!N228:N231,'III.B. Indexé marché'!N228:N231,'III.C. Prix fixes'!N228:N231,'III.D.TRV ELD et indexé TRV ELD'!L143:L147)</f>
        <v>0</v>
      </c>
      <c r="AB3" s="130">
        <f>SUM('III.A. Indexé TRV ENGIE'!O228:O231,'III.B. Indexé marché'!O228:O231,'III.C. Prix fixes'!O228:O231,'III.D.TRV ELD et indexé TRV ELD'!M143:M147)</f>
        <v>0</v>
      </c>
      <c r="AC3" s="130">
        <f>SUM('III.A. Indexé TRV ENGIE'!P228:P231,'III.B. Indexé marché'!P228:P231,'III.C. Prix fixes'!P228:P231,'III.D.TRV ELD et indexé TRV ELD'!N143:N147)</f>
        <v>0</v>
      </c>
      <c r="AD3" s="130">
        <f>SUM('III.A. Indexé TRV ENGIE'!Q228:Q231,'III.B. Indexé marché'!Q228:Q231,'III.C. Prix fixes'!Q228:Q231,'III.D.TRV ELD et indexé TRV ELD'!O143:O147)</f>
        <v>0</v>
      </c>
      <c r="AE3" s="130">
        <f>SUM('III.A. Indexé TRV ENGIE'!R228:R231,'III.B. Indexé marché'!R228:R231,'III.C. Prix fixes'!R228:R231,'III.D.TRV ELD et indexé TRV ELD'!P143:P147)</f>
        <v>0</v>
      </c>
      <c r="AF3" s="130">
        <f>SUM('III.A. Indexé TRV ENGIE'!S228:S231,'III.B. Indexé marché'!S228:S231,'III.C. Prix fixes'!S228:S231,'III.D.TRV ELD et indexé TRV ELD'!Q143:Q147)</f>
        <v>0</v>
      </c>
      <c r="AG3" s="130">
        <f>SUM('III.A. Indexé TRV ENGIE'!T228:T231,'III.B. Indexé marché'!T228:T231,'III.C. Prix fixes'!T228:T231,'III.D.TRV ELD et indexé TRV ELD'!R143:R147)</f>
        <v>0</v>
      </c>
      <c r="AH3" s="98"/>
      <c r="AI3" s="98"/>
      <c r="AJ3" s="98"/>
      <c r="AK3" s="98"/>
      <c r="AL3" s="98"/>
      <c r="AM3" s="98"/>
    </row>
    <row r="7" spans="1:39" x14ac:dyDescent="0.25">
      <c r="E7" s="130"/>
    </row>
  </sheetData>
  <sheetProtection algorithmName="SHA-512" hashValue="2Fq13F3wp+/mqNCWpSz4jppOzOQhe9/gy/5+wZ1wA4hT8O8FdMTyBjmYcD1UIPt77/oG1/3XQWU/GwOULuneIQ==" saltValue="vJWGTNMpnF1wvJiJOROEZA==" spinCount="100000" sheet="1" objects="1" scenarios="1"/>
  <phoneticPr fontId="28"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EC65352F4614F4CA7C66CD79B69A179" ma:contentTypeVersion="10" ma:contentTypeDescription="Crée un document." ma:contentTypeScope="" ma:versionID="0e42f99e63b5a03e61f79e1b7743c2af">
  <xsd:schema xmlns:xsd="http://www.w3.org/2001/XMLSchema" xmlns:xs="http://www.w3.org/2001/XMLSchema" xmlns:p="http://schemas.microsoft.com/office/2006/metadata/properties" xmlns:ns2="9e3cacff-454f-4d11-91c5-94100c0caa66" xmlns:ns3="3dca32e0-5b4f-4c14-80c4-e307bbfcfeee" targetNamespace="http://schemas.microsoft.com/office/2006/metadata/properties" ma:root="true" ma:fieldsID="8c6a0378d660b9993d23a834463b4db2" ns2:_="" ns3:_="">
    <xsd:import namespace="9e3cacff-454f-4d11-91c5-94100c0caa66"/>
    <xsd:import namespace="3dca32e0-5b4f-4c14-80c4-e307bbfcfee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3cacff-454f-4d11-91c5-94100c0caa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dca32e0-5b4f-4c14-80c4-e307bbfcfeee"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77454BE-D2E0-4B31-B240-DDA900DD3116}">
  <ds:schemaRefs>
    <ds:schemaRef ds:uri="http://schemas.microsoft.com/sharepoint/v3/contenttype/forms"/>
  </ds:schemaRefs>
</ds:datastoreItem>
</file>

<file path=customXml/itemProps2.xml><?xml version="1.0" encoding="utf-8"?>
<ds:datastoreItem xmlns:ds="http://schemas.openxmlformats.org/officeDocument/2006/customXml" ds:itemID="{A65927B4-6EB9-4401-8F4B-6F268EB424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3cacff-454f-4d11-91c5-94100c0caa66"/>
    <ds:schemaRef ds:uri="3dca32e0-5b4f-4c14-80c4-e307bbfcf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415147-0F5F-41D1-BDB2-590089D53736}">
  <ds:schemaRefs>
    <ds:schemaRef ds:uri="http://schemas.microsoft.com/office/2006/metadata/properties"/>
    <ds:schemaRef ds:uri="http://schemas.microsoft.com/office/infopath/2007/PartnerControls"/>
    <ds:schemaRef ds:uri="http://purl.org/dc/elements/1.1/"/>
    <ds:schemaRef ds:uri="3dca32e0-5b4f-4c14-80c4-e307bbfcfeee"/>
    <ds:schemaRef ds:uri="http://www.w3.org/XML/1998/namespace"/>
    <ds:schemaRef ds:uri="http://purl.org/dc/dcmitype/"/>
    <ds:schemaRef ds:uri="http://schemas.microsoft.com/office/2006/documentManagement/types"/>
    <ds:schemaRef ds:uri="http://schemas.openxmlformats.org/package/2006/metadata/core-properties"/>
    <ds:schemaRef ds:uri="9e3cacff-454f-4d11-91c5-94100c0caa66"/>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0. Notice</vt:lpstr>
      <vt:lpstr>I. Identification</vt:lpstr>
      <vt:lpstr>II. Références Prix</vt:lpstr>
      <vt:lpstr>III.A. Indexé TRV ENGIE</vt:lpstr>
      <vt:lpstr>III.B. Indexé marché</vt:lpstr>
      <vt:lpstr>III.C. Prix fixes</vt:lpstr>
      <vt:lpstr>III.D.TRV ELD et indexé TRV ELD</vt:lpstr>
      <vt:lpstr>IV. Export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Cladiere Théo</dc:creator>
  <cp:keywords/>
  <dc:description/>
  <cp:lastModifiedBy>Martin Frédéric</cp:lastModifiedBy>
  <cp:revision/>
  <dcterms:created xsi:type="dcterms:W3CDTF">2023-03-06T09:49:11Z</dcterms:created>
  <dcterms:modified xsi:type="dcterms:W3CDTF">2024-03-12T16:51:40Z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0x0101001EC65352F4614F4CA7C66CD79B69A179</vt:lpwstr>
  </property>
</Properties>
</file>