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EE951C9B-5A14-4C32-9CAE-B7A16BDE94F7}" xr6:coauthVersionLast="47" xr6:coauthVersionMax="47" xr10:uidLastSave="{00000000-0000-0000-0000-000000000000}"/>
  <bookViews>
    <workbookView xWindow="-120" yWindow="-120" windowWidth="29040" windowHeight="15720" tabRatio="744" activeTab="7" xr2:uid="{00000000-000D-0000-FFFF-FFFF00000000}"/>
  </bookViews>
  <sheets>
    <sheet name="Présentation" sheetId="18" r:id="rId1"/>
    <sheet name="Options tarifaires" sheetId="15" r:id="rId2"/>
    <sheet name="BDD" sheetId="2" r:id="rId3"/>
    <sheet name="ATRD" sheetId="19" r:id="rId4"/>
    <sheet name="Transport &amp; stockage" sheetId="3" r:id="rId5"/>
    <sheet name="Fourniture" sheetId="21" r:id="rId6"/>
    <sheet name="TRV Cible" sheetId="9" r:id="rId7"/>
    <sheet name="TRV proposé" sheetId="11" r:id="rId8"/>
    <sheet name="TRV TTC proposé" sheetId="22" r:id="rId9"/>
  </sheets>
  <definedNames>
    <definedName name="_xlnm.Print_Area" localSheetId="3">ATRD!$B$2:$F$4</definedName>
    <definedName name="_xlnm.Print_Area" localSheetId="2">BDD!$B$2:$E$8</definedName>
    <definedName name="_xlnm.Print_Area" localSheetId="5">Fourniture!$B$2:$L$66</definedName>
    <definedName name="_xlnm.Print_Area" localSheetId="1">'Options tarifaires'!$B$2:$F$23</definedName>
    <definedName name="_xlnm.Print_Area" localSheetId="0">Présentation!$A$2:$I$33</definedName>
    <definedName name="_xlnm.Print_Area" localSheetId="4">'Transport &amp; stockage'!$B$2:$E$5</definedName>
    <definedName name="_xlnm.Print_Area" localSheetId="6">'TRV Cible'!$B$2:$E$82</definedName>
    <definedName name="_xlnm.Print_Area" localSheetId="7">'TRV proposé'!$B$2:$L$4</definedName>
    <definedName name="_xlnm.Print_Area" localSheetId="8">'TRV TTC proposé'!$B$2:$L$4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2" l="1"/>
  <c r="G9" i="11" l="1"/>
  <c r="H9" i="11"/>
  <c r="I9" i="11" s="1"/>
  <c r="J9" i="11" s="1"/>
  <c r="F9" i="11"/>
  <c r="G8" i="11"/>
  <c r="H8" i="11"/>
  <c r="I8" i="11"/>
  <c r="J8" i="11" s="1"/>
  <c r="F8" i="11"/>
  <c r="D9" i="22" l="1"/>
  <c r="D8" i="22"/>
  <c r="D7" i="22"/>
  <c r="D6" i="22"/>
  <c r="E6" i="22"/>
  <c r="E9" i="2" l="1"/>
  <c r="E8" i="22" l="1"/>
  <c r="E9" i="22"/>
  <c r="E6" i="19" l="1"/>
  <c r="F7" i="11" l="1"/>
  <c r="F6" i="11"/>
  <c r="G7" i="11" l="1"/>
  <c r="F7" i="22"/>
  <c r="G6" i="11"/>
  <c r="F6" i="22"/>
  <c r="H7" i="11" l="1"/>
  <c r="G7" i="22"/>
  <c r="H6" i="11"/>
  <c r="G6" i="22"/>
  <c r="D9" i="2"/>
  <c r="I7" i="11" l="1"/>
  <c r="H7" i="22"/>
  <c r="I6" i="11"/>
  <c r="H6" i="22"/>
  <c r="F8" i="22"/>
  <c r="F9" i="22"/>
  <c r="J7" i="11" l="1"/>
  <c r="J7" i="22" s="1"/>
  <c r="I7" i="22"/>
  <c r="J6" i="11"/>
  <c r="J6" i="22" s="1"/>
  <c r="I6" i="22"/>
  <c r="G9" i="22"/>
  <c r="G8" i="22"/>
  <c r="F8" i="19"/>
  <c r="E8" i="19"/>
  <c r="F6" i="19"/>
  <c r="H8" i="22" l="1"/>
  <c r="H9" i="22"/>
  <c r="E6" i="9"/>
  <c r="E7" i="9"/>
  <c r="E8" i="9"/>
  <c r="E5" i="9"/>
  <c r="D6" i="9"/>
  <c r="D7" i="9"/>
  <c r="D8" i="9"/>
  <c r="D5" i="9"/>
  <c r="I9" i="22" l="1"/>
  <c r="I8" i="22"/>
  <c r="J8" i="22" l="1"/>
  <c r="J9" i="22"/>
</calcChain>
</file>

<file path=xl/sharedStrings.xml><?xml version="1.0" encoding="utf-8"?>
<sst xmlns="http://schemas.openxmlformats.org/spreadsheetml/2006/main" count="169" uniqueCount="74">
  <si>
    <t>Option</t>
  </si>
  <si>
    <t>Profil</t>
  </si>
  <si>
    <t>Part fixe en €/an</t>
  </si>
  <si>
    <t>Description</t>
  </si>
  <si>
    <t>Acronymes utilisés</t>
  </si>
  <si>
    <t>Avertissement</t>
  </si>
  <si>
    <t>Contact</t>
  </si>
  <si>
    <t>opendata@cre.fr</t>
  </si>
  <si>
    <t>Données relatives à la construction des tarifs réglementés de vente de gaz</t>
  </si>
  <si>
    <t>RES/PRO</t>
  </si>
  <si>
    <t>Base</t>
  </si>
  <si>
    <t>B0</t>
  </si>
  <si>
    <t>B1</t>
  </si>
  <si>
    <t>B2I</t>
  </si>
  <si>
    <t>PV en €/MWh</t>
  </si>
  <si>
    <t>Tarif GRDF</t>
  </si>
  <si>
    <t>T1</t>
  </si>
  <si>
    <t>T2</t>
  </si>
  <si>
    <t>Types de consommateur</t>
  </si>
  <si>
    <t>Coûts de transport en €/MWh</t>
  </si>
  <si>
    <t>Nomenclature</t>
  </si>
  <si>
    <t>Coûts de stockage en €/MWh*</t>
  </si>
  <si>
    <t>cuisson</t>
  </si>
  <si>
    <t>cuisson et eau chaude</t>
  </si>
  <si>
    <t>chauffage</t>
  </si>
  <si>
    <t>petite chaufferie</t>
  </si>
  <si>
    <t>P11</t>
  </si>
  <si>
    <t>P12</t>
  </si>
  <si>
    <t>N/A</t>
  </si>
  <si>
    <t>RES</t>
  </si>
  <si>
    <t>Consommateurs résidentiels</t>
  </si>
  <si>
    <t>Segment</t>
  </si>
  <si>
    <t>NP 1</t>
  </si>
  <si>
    <t>NP 2</t>
  </si>
  <si>
    <t>NP 3</t>
  </si>
  <si>
    <t>NP 4</t>
  </si>
  <si>
    <t>NP 5</t>
  </si>
  <si>
    <t>NP 6</t>
  </si>
  <si>
    <t>Inclut les coûts d'approvisionnement, les coûts de commercialisation ainsi qu'une marge raisonnable</t>
  </si>
  <si>
    <t>NP</t>
  </si>
  <si>
    <t>Niveau de prix</t>
  </si>
  <si>
    <t>Total</t>
  </si>
  <si>
    <t>NP moyen</t>
  </si>
  <si>
    <t>*incluent les coûts de BFR stockage</t>
  </si>
  <si>
    <t>PV</t>
  </si>
  <si>
    <t>Part variable</t>
  </si>
  <si>
    <t>Part fixe en €/an*</t>
  </si>
  <si>
    <t>Cet onglet présente le TRV TTC en vigueur</t>
  </si>
  <si>
    <t>CTA</t>
  </si>
  <si>
    <t>TVA part fixe</t>
  </si>
  <si>
    <t>TVA part variable</t>
  </si>
  <si>
    <t>TICGN</t>
  </si>
  <si>
    <t>Contribution tarifaire d'acheminement</t>
  </si>
  <si>
    <t>TICGN (€/MWh)</t>
  </si>
  <si>
    <t>CTA (€/an)</t>
  </si>
  <si>
    <t>Taxe intérieure de consommation sur le gaz naturel</t>
  </si>
  <si>
    <t>Cet onglet présente le TRV cible c'est-à-dire le TRV construit par empilement des coûts, présentés dans les onglets précédents.</t>
  </si>
  <si>
    <t>Segment tarifaire</t>
  </si>
  <si>
    <t>* inclut le versement par GRDF de la composante de gestion à Engie prenant en compte un terme d'inflation</t>
  </si>
  <si>
    <t>Nombre de sites</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</si>
  <si>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27 mai 2021,</t>
  </si>
  <si>
    <t>Consommation annuelle de référence en MWh</t>
  </si>
  <si>
    <r>
      <t>Le fichier présenté ici a pour objectif d'illustrer la construction du tarif réglementé de vente de gaz décrite dans la délibération de la CRE du</t>
    </r>
    <r>
      <rPr>
        <b/>
        <sz val="11"/>
        <color rgb="FFFF0000"/>
        <rFont val="Franklin Gothic Book"/>
        <family val="2"/>
      </rPr>
      <t xml:space="preserve"> </t>
    </r>
    <r>
      <rPr>
        <sz val="11"/>
        <rFont val="Franklin Gothic Book"/>
        <family val="2"/>
      </rPr>
      <t xml:space="preserve">2 juin 2022  </t>
    </r>
    <r>
      <rPr>
        <sz val="11"/>
        <color theme="1"/>
        <rFont val="Franklin Gothic Book"/>
        <family val="2"/>
      </rPr>
      <t>relative à l’analyse des coûts d’approvisionnement en gaz naturel et hors approvisionnement à couvrir par les tarifs réglementés de vente du gaz d’Engie. Conformément aux dispositions de la loi de finances rectificative pour 2022, et de la loi de finances pour 2023, les tarifs ci-après exposés ne sont pas appliqués entre le 1er juillet 2022 et le 30 juin 2023.</t>
    </r>
  </si>
  <si>
    <t>Données prévisionnelles du portefeuille moyen d'Engie pour 2022/2023</t>
  </si>
  <si>
    <t>Coûts de distribution : ATRD 2022-2023</t>
  </si>
  <si>
    <t>Coûts infrastructure transport &amp; stockage au 1er juillet 2022</t>
  </si>
  <si>
    <t>Coûts de fourniture au 1er juillet 2022</t>
  </si>
  <si>
    <t>TRV Cible au 1er juillet 2022</t>
  </si>
  <si>
    <t>Taxes en vigueur au 1er juillet 2022</t>
  </si>
  <si>
    <t>TRV TTC proposé au 1er juillet 2022</t>
  </si>
  <si>
    <t>TRV HT en vigueur au 1er juillet 2022</t>
  </si>
  <si>
    <t>Cet onglet présente le TRV en vigueur au 1er juillet 2022</t>
  </si>
  <si>
    <t>PV en c€/kWh sans lissage</t>
  </si>
  <si>
    <t>PV en c€/kWh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</si>
</sst>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_-* #,##0.0\ _€_-;\-* #,##0.0\ _€_-;_-* &quot;-&quot;??\ _€_-;_-@_-"/>
    <numFmt numFmtId="168" formatCode="0.0%"/>
  </numFmts>
  <fonts count="22" x14ac:knownFonts="1">
    <font>
      <sz val="10"/>
      <color theme="1"/>
      <name val="Franklin Gothic Book"/>
      <family val="2"/>
    </font>
    <font>
      <sz val="10"/>
      <color theme="1"/>
      <name val="Franklin Gothic Book"/>
      <family val="2"/>
    </font>
    <font>
      <b/>
      <sz val="16"/>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15"/>
      <color theme="3"/>
      <name val="Franklin Gothic Book"/>
      <family val="2"/>
    </font>
    <font>
      <b/>
      <sz val="13"/>
      <color theme="3"/>
      <name val="Franklin Gothic Book"/>
      <family val="2"/>
    </font>
    <font>
      <b/>
      <sz val="15"/>
      <color theme="6"/>
      <name val="Franklin Gothic Book"/>
      <family val="2"/>
    </font>
    <font>
      <b/>
      <sz val="13"/>
      <color theme="6"/>
      <name val="Franklin Gothic Book"/>
      <family val="2"/>
    </font>
    <font>
      <sz val="11"/>
      <color theme="1"/>
      <name val="Franklin Gothic Book"/>
      <family val="2"/>
    </font>
    <font>
      <u/>
      <sz val="10"/>
      <color theme="10"/>
      <name val="Franklin Gothic Book"/>
      <family val="2"/>
    </font>
    <font>
      <u/>
      <sz val="11"/>
      <color theme="10"/>
      <name val="Franklin Gothic Book"/>
      <family val="2"/>
    </font>
    <font>
      <i/>
      <sz val="10"/>
      <color theme="1"/>
      <name val="Franklin Gothic Book"/>
      <family val="2"/>
    </font>
    <font>
      <b/>
      <sz val="10"/>
      <color rgb="FFFFC000"/>
      <name val="Franklin Gothic Book"/>
      <family val="2"/>
    </font>
    <font>
      <b/>
      <sz val="10"/>
      <color rgb="FF92D050"/>
      <name val="Franklin Gothic Book"/>
      <family val="2"/>
    </font>
    <font>
      <b/>
      <sz val="10"/>
      <color theme="1"/>
      <name val="Franklin Gothic Book"/>
      <family val="2"/>
    </font>
    <font>
      <b/>
      <sz val="11"/>
      <color rgb="FFFF0000"/>
      <name val="Franklin Gothic Book"/>
      <family val="2"/>
    </font>
    <font>
      <b/>
      <sz val="10"/>
      <color rgb="FFFF0000"/>
      <name val="Franklin Gothic Book"/>
      <family val="2"/>
    </font>
    <font>
      <i/>
      <sz val="10"/>
      <color rgb="FFFF0000"/>
      <name val="Franklin Gothic Book"/>
      <family val="2"/>
    </font>
    <font>
      <sz val="10"/>
      <name val="Franklin Gothic Book"/>
      <family val="2"/>
    </font>
    <font>
      <sz val="11"/>
      <name val="Franklin Gothic Book"/>
      <family val="2"/>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164" fontId="1" fillId="0" borderId="0" applyFont="0" applyFill="0" applyBorder="0" applyAlignment="0" applyProtection="0"/>
    <xf numFmtId="0" fontId="6" fillId="0" borderId="22" applyNumberFormat="0" applyFill="0" applyAlignment="0" applyProtection="0"/>
    <xf numFmtId="0" fontId="7" fillId="0" borderId="23" applyNumberFormat="0" applyFill="0" applyAlignment="0" applyProtection="0"/>
    <xf numFmtId="0" fontId="1" fillId="0" borderId="0"/>
    <xf numFmtId="0" fontId="11" fillId="0" borderId="0" applyNumberFormat="0" applyFill="0" applyBorder="0" applyAlignment="0" applyProtection="0"/>
  </cellStyleXfs>
  <cellXfs count="146">
    <xf numFmtId="0" fontId="0" fillId="0" borderId="0" xfId="0"/>
    <xf numFmtId="0" fontId="1" fillId="0" borderId="0" xfId="4"/>
    <xf numFmtId="0" fontId="10" fillId="0" borderId="0" xfId="4" applyFont="1" applyAlignment="1">
      <alignment horizontal="left" vertical="top" wrapText="1"/>
    </xf>
    <xf numFmtId="0" fontId="1" fillId="0" borderId="0" xfId="4" applyAlignment="1">
      <alignment vertical="top"/>
    </xf>
    <xf numFmtId="0" fontId="10" fillId="0" borderId="0" xfId="4" applyFont="1"/>
    <xf numFmtId="0" fontId="1" fillId="0" borderId="0" xfId="4" applyAlignment="1">
      <alignment vertical="top" wrapText="1"/>
    </xf>
    <xf numFmtId="0" fontId="2" fillId="0" borderId="0" xfId="0" applyFont="1" applyAlignment="1">
      <alignment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3" xfId="0" applyBorder="1" applyAlignment="1">
      <alignment horizontal="center" vertical="center" wrapText="1"/>
    </xf>
    <xf numFmtId="165" fontId="0" fillId="0" borderId="0" xfId="0" applyNumberFormat="1" applyAlignment="1">
      <alignment horizontal="center" vertical="center"/>
    </xf>
    <xf numFmtId="0" fontId="3" fillId="0" borderId="0" xfId="0" applyFont="1" applyAlignment="1">
      <alignment horizontal="center"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2" fillId="0" borderId="0" xfId="0" applyFont="1" applyAlignment="1">
      <alignment horizontal="left" vertical="center"/>
    </xf>
    <xf numFmtId="0" fontId="0" fillId="0" borderId="11" xfId="0" applyBorder="1" applyAlignment="1">
      <alignment horizontal="center" vertical="center" wrapText="1"/>
    </xf>
    <xf numFmtId="2" fontId="0" fillId="0" borderId="0" xfId="0" applyNumberFormat="1" applyAlignment="1">
      <alignment horizontal="center" vertical="center"/>
    </xf>
    <xf numFmtId="166" fontId="0" fillId="0" borderId="0" xfId="0" applyNumberForma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164" fontId="0" fillId="0" borderId="0" xfId="1" applyFont="1" applyFill="1" applyBorder="1" applyAlignment="1">
      <alignment horizontal="center" vertical="center"/>
    </xf>
    <xf numFmtId="164" fontId="0" fillId="0" borderId="8" xfId="1" applyFont="1" applyFill="1" applyBorder="1" applyAlignment="1">
      <alignment horizontal="center" vertical="center"/>
    </xf>
    <xf numFmtId="164" fontId="0" fillId="0" borderId="6" xfId="1" applyFont="1" applyFill="1" applyBorder="1" applyAlignment="1">
      <alignment horizontal="center" vertical="center" wrapText="1"/>
    </xf>
    <xf numFmtId="164" fontId="0" fillId="0" borderId="9" xfId="1" applyFont="1" applyFill="1" applyBorder="1" applyAlignment="1">
      <alignment horizontal="center" vertical="center" wrapText="1"/>
    </xf>
    <xf numFmtId="164" fontId="0" fillId="0" borderId="0" xfId="1" applyFont="1" applyFill="1" applyBorder="1" applyAlignment="1">
      <alignment horizontal="center" vertical="center" wrapText="1"/>
    </xf>
    <xf numFmtId="164" fontId="0" fillId="0" borderId="8" xfId="1" applyFont="1" applyFill="1" applyBorder="1" applyAlignment="1">
      <alignment horizontal="center" vertical="center" wrapText="1"/>
    </xf>
    <xf numFmtId="164" fontId="0" fillId="0" borderId="0" xfId="0" applyNumberFormat="1"/>
    <xf numFmtId="164" fontId="0" fillId="0" borderId="6" xfId="0" applyNumberFormat="1" applyBorder="1"/>
    <xf numFmtId="164" fontId="0" fillId="0" borderId="8" xfId="0" applyNumberFormat="1" applyBorder="1"/>
    <xf numFmtId="164" fontId="0" fillId="0" borderId="9" xfId="0" applyNumberFormat="1" applyBorder="1"/>
    <xf numFmtId="165" fontId="0" fillId="0" borderId="0" xfId="1" applyNumberFormat="1" applyFont="1" applyFill="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25" xfId="0" applyBorder="1"/>
    <xf numFmtId="0" fontId="0" fillId="0" borderId="24" xfId="0" applyBorder="1" applyAlignment="1">
      <alignment horizontal="center" vertical="center"/>
    </xf>
    <xf numFmtId="0" fontId="10" fillId="0" borderId="0" xfId="4" applyFont="1" applyAlignment="1">
      <alignment horizontal="left" vertical="top"/>
    </xf>
    <xf numFmtId="0" fontId="10" fillId="0" borderId="0" xfId="4" applyFont="1" applyAlignment="1">
      <alignment horizontal="left"/>
    </xf>
    <xf numFmtId="164" fontId="0" fillId="0" borderId="6" xfId="1" applyFont="1" applyFill="1" applyBorder="1" applyAlignment="1">
      <alignment horizontal="center" vertical="center"/>
    </xf>
    <xf numFmtId="164" fontId="0" fillId="0" borderId="9" xfId="1" applyFont="1" applyFill="1" applyBorder="1" applyAlignment="1">
      <alignment horizontal="center" vertical="center"/>
    </xf>
    <xf numFmtId="164" fontId="0" fillId="0" borderId="0" xfId="1" applyFont="1" applyFill="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165" fontId="0" fillId="0" borderId="8" xfId="0" applyNumberFormat="1" applyBorder="1" applyAlignment="1">
      <alignment horizontal="center" vertical="center"/>
    </xf>
    <xf numFmtId="165" fontId="0" fillId="0" borderId="9" xfId="0" applyNumberForma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167" fontId="0" fillId="0" borderId="0" xfId="0" applyNumberFormat="1" applyAlignment="1">
      <alignment horizontal="center" vertical="center"/>
    </xf>
    <xf numFmtId="0" fontId="0" fillId="0" borderId="28" xfId="0" applyBorder="1"/>
    <xf numFmtId="0" fontId="0" fillId="0" borderId="29" xfId="0" applyBorder="1"/>
    <xf numFmtId="0" fontId="0" fillId="0" borderId="30" xfId="0" applyBorder="1"/>
    <xf numFmtId="164" fontId="0" fillId="0" borderId="0" xfId="1" applyFont="1"/>
    <xf numFmtId="0" fontId="10" fillId="0" borderId="0" xfId="4" applyFont="1" applyAlignment="1">
      <alignment vertical="top"/>
    </xf>
    <xf numFmtId="0" fontId="0" fillId="0" borderId="25" xfId="0" applyBorder="1" applyAlignment="1">
      <alignment horizontal="center" vertical="center"/>
    </xf>
    <xf numFmtId="0" fontId="0" fillId="0" borderId="26" xfId="0" applyBorder="1" applyAlignment="1">
      <alignment horizontal="center" vertical="center"/>
    </xf>
    <xf numFmtId="0" fontId="18" fillId="0" borderId="0" xfId="0" applyFont="1" applyAlignment="1">
      <alignment horizontal="center" vertical="center"/>
    </xf>
    <xf numFmtId="164" fontId="0" fillId="0" borderId="1" xfId="1" applyFont="1" applyBorder="1"/>
    <xf numFmtId="164" fontId="0" fillId="0" borderId="5" xfId="1" applyFont="1" applyBorder="1"/>
    <xf numFmtId="164" fontId="0" fillId="0" borderId="7" xfId="1" applyFont="1" applyBorder="1"/>
    <xf numFmtId="2" fontId="0" fillId="0" borderId="6" xfId="0" applyNumberFormat="1" applyBorder="1" applyAlignment="1">
      <alignment horizontal="center"/>
    </xf>
    <xf numFmtId="165" fontId="19" fillId="0" borderId="0" xfId="0" applyNumberFormat="1" applyFont="1" applyAlignment="1">
      <alignment horizontal="center" vertical="center" wrapText="1"/>
    </xf>
    <xf numFmtId="165" fontId="0" fillId="0" borderId="0" xfId="0" applyNumberFormat="1" applyAlignment="1">
      <alignment horizontal="center" vertical="center" wrapText="1"/>
    </xf>
    <xf numFmtId="0" fontId="18" fillId="0" borderId="0" xfId="0" applyFont="1"/>
    <xf numFmtId="0" fontId="18" fillId="0" borderId="0" xfId="0" applyFont="1" applyAlignment="1">
      <alignment horizontal="center" vertical="center" wrapText="1"/>
    </xf>
    <xf numFmtId="0" fontId="18" fillId="0" borderId="0" xfId="0" applyFont="1" applyAlignment="1">
      <alignment wrapText="1"/>
    </xf>
    <xf numFmtId="165" fontId="20" fillId="0" borderId="2" xfId="1" applyNumberFormat="1" applyFont="1" applyFill="1" applyBorder="1" applyAlignment="1">
      <alignment horizontal="center" vertical="center" wrapText="1"/>
    </xf>
    <xf numFmtId="165" fontId="20" fillId="0" borderId="0" xfId="1" applyNumberFormat="1" applyFont="1" applyFill="1" applyBorder="1" applyAlignment="1">
      <alignment horizontal="center" vertical="center" wrapText="1"/>
    </xf>
    <xf numFmtId="165" fontId="20" fillId="0" borderId="8" xfId="1" applyNumberFormat="1" applyFont="1" applyFill="1" applyBorder="1" applyAlignment="1">
      <alignment horizontal="center" vertical="center" wrapText="1"/>
    </xf>
    <xf numFmtId="164" fontId="20" fillId="0" borderId="25" xfId="1" applyFont="1" applyBorder="1"/>
    <xf numFmtId="164" fontId="20" fillId="0" borderId="26" xfId="1" applyFont="1" applyBorder="1"/>
    <xf numFmtId="0" fontId="20" fillId="0" borderId="2" xfId="0" applyFont="1" applyBorder="1" applyAlignment="1">
      <alignment horizontal="center" vertical="center" wrapText="1"/>
    </xf>
    <xf numFmtId="0" fontId="20" fillId="0" borderId="27" xfId="0" applyFont="1" applyBorder="1" applyAlignment="1">
      <alignment horizontal="center" vertical="center" wrapText="1"/>
    </xf>
    <xf numFmtId="2" fontId="20" fillId="0" borderId="1" xfId="0" applyNumberFormat="1" applyFont="1" applyBorder="1"/>
    <xf numFmtId="2" fontId="20" fillId="0" borderId="27" xfId="0" applyNumberFormat="1" applyFont="1" applyBorder="1"/>
    <xf numFmtId="2" fontId="20" fillId="0" borderId="5" xfId="0" applyNumberFormat="1" applyFont="1" applyBorder="1"/>
    <xf numFmtId="2" fontId="20" fillId="0" borderId="6" xfId="0" applyNumberFormat="1" applyFont="1" applyBorder="1"/>
    <xf numFmtId="2" fontId="20" fillId="0" borderId="7" xfId="0" applyNumberFormat="1" applyFont="1" applyBorder="1"/>
    <xf numFmtId="2" fontId="20" fillId="0" borderId="9" xfId="0" applyNumberFormat="1" applyFont="1" applyBorder="1"/>
    <xf numFmtId="0" fontId="0" fillId="0" borderId="30" xfId="0" applyBorder="1" applyAlignment="1">
      <alignment horizontal="center" vertical="center"/>
    </xf>
    <xf numFmtId="0" fontId="10" fillId="0" borderId="0" xfId="4" applyFont="1" applyAlignment="1">
      <alignment vertical="top" wrapText="1"/>
    </xf>
    <xf numFmtId="0" fontId="9" fillId="0" borderId="23" xfId="3" applyFont="1" applyAlignment="1">
      <alignment vertical="center"/>
    </xf>
    <xf numFmtId="0" fontId="12" fillId="0" borderId="0" xfId="5" applyFont="1" applyAlignment="1">
      <alignment vertical="top"/>
    </xf>
    <xf numFmtId="0" fontId="10" fillId="0" borderId="0" xfId="4" applyFont="1" applyAlignment="1">
      <alignment vertical="top"/>
    </xf>
    <xf numFmtId="0" fontId="8" fillId="0" borderId="0" xfId="2" applyFont="1" applyBorder="1" applyAlignment="1">
      <alignment horizontal="center" vertical="center" wrapText="1"/>
    </xf>
    <xf numFmtId="0" fontId="8" fillId="0" borderId="22" xfId="2" applyFont="1" applyAlignment="1">
      <alignment horizontal="center" vertical="center" wrapText="1"/>
    </xf>
    <xf numFmtId="0" fontId="9" fillId="0" borderId="23" xfId="3" applyFont="1" applyAlignment="1">
      <alignment horizontal="left" vertical="center"/>
    </xf>
    <xf numFmtId="0" fontId="10" fillId="0" borderId="0" xfId="4" applyFont="1" applyAlignment="1">
      <alignment horizontal="left" vertical="top" wrapText="1"/>
    </xf>
    <xf numFmtId="0" fontId="0" fillId="0" borderId="7" xfId="0" applyBorder="1" applyAlignment="1">
      <alignment horizontal="center" vertical="center"/>
    </xf>
    <xf numFmtId="0" fontId="0" fillId="0" borderId="9" xfId="0" applyBorder="1" applyAlignment="1">
      <alignment horizontal="center" vertical="center"/>
    </xf>
    <xf numFmtId="0" fontId="16" fillId="0" borderId="1" xfId="0" applyFont="1" applyBorder="1" applyAlignment="1">
      <alignment horizontal="center" wrapText="1"/>
    </xf>
    <xf numFmtId="0" fontId="16" fillId="0" borderId="27" xfId="0" applyFont="1" applyBorder="1" applyAlignment="1">
      <alignment horizontal="center" wrapText="1"/>
    </xf>
    <xf numFmtId="0" fontId="16" fillId="0" borderId="2" xfId="0" applyFont="1" applyBorder="1" applyAlignment="1">
      <alignment horizontal="center" wrapText="1"/>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center" vertical="center" wrapText="1"/>
    </xf>
    <xf numFmtId="168" fontId="0" fillId="0" borderId="5" xfId="0" applyNumberFormat="1" applyBorder="1" applyAlignment="1">
      <alignment horizontal="center" vertical="center"/>
    </xf>
    <xf numFmtId="168" fontId="0" fillId="0" borderId="6" xfId="0" applyNumberFormat="1" applyBorder="1" applyAlignment="1">
      <alignment horizontal="center" vertical="center"/>
    </xf>
    <xf numFmtId="9" fontId="0" fillId="0" borderId="5" xfId="0" applyNumberFormat="1" applyBorder="1" applyAlignment="1">
      <alignment horizontal="center" vertical="center"/>
    </xf>
    <xf numFmtId="9" fontId="0" fillId="0" borderId="6" xfId="0" applyNumberFormat="1" applyBorder="1" applyAlignment="1">
      <alignment horizontal="center" vertical="center"/>
    </xf>
    <xf numFmtId="0" fontId="16" fillId="0" borderId="12" xfId="0" applyFont="1" applyBorder="1" applyAlignment="1">
      <alignment horizontal="center" vertical="center"/>
    </xf>
    <xf numFmtId="0" fontId="16" fillId="0" borderId="3" xfId="0" applyFont="1" applyBorder="1" applyAlignment="1">
      <alignment horizontal="center" vertical="center"/>
    </xf>
    <xf numFmtId="0" fontId="16" fillId="0" borderId="11" xfId="0" applyFont="1"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164" fontId="20" fillId="0" borderId="0" xfId="1" applyNumberFormat="1" applyFont="1" applyBorder="1"/>
    <xf numFmtId="164" fontId="20" fillId="0" borderId="0" xfId="1" applyNumberFormat="1" applyFont="1" applyFill="1" applyBorder="1" applyAlignment="1">
      <alignment horizontal="center" vertical="center"/>
    </xf>
    <xf numFmtId="164" fontId="20" fillId="0" borderId="6" xfId="1" applyNumberFormat="1" applyFont="1" applyFill="1" applyBorder="1" applyAlignment="1">
      <alignment horizontal="center" vertical="center"/>
    </xf>
    <xf numFmtId="164" fontId="20" fillId="0" borderId="8" xfId="1" applyNumberFormat="1" applyFont="1" applyBorder="1"/>
    <xf numFmtId="164" fontId="20" fillId="0" borderId="8" xfId="1" applyNumberFormat="1" applyFont="1" applyFill="1" applyBorder="1" applyAlignment="1">
      <alignment horizontal="center" vertical="center"/>
    </xf>
    <xf numFmtId="164" fontId="20" fillId="0" borderId="9" xfId="1" applyNumberFormat="1" applyFont="1" applyFill="1" applyBorder="1" applyAlignment="1">
      <alignment horizontal="center" vertical="center"/>
    </xf>
    <xf numFmtId="164" fontId="20" fillId="0" borderId="2" xfId="1" applyNumberFormat="1" applyFont="1" applyBorder="1"/>
    <xf numFmtId="164" fontId="20" fillId="0" borderId="27" xfId="1" applyNumberFormat="1" applyFont="1" applyBorder="1"/>
    <xf numFmtId="164" fontId="20" fillId="0" borderId="6" xfId="1" applyNumberFormat="1" applyFont="1" applyBorder="1"/>
    <xf numFmtId="164" fontId="0" fillId="0" borderId="1" xfId="1" applyFont="1" applyBorder="1" applyAlignment="1">
      <alignment horizontal="center" vertical="center"/>
    </xf>
    <xf numFmtId="164" fontId="0" fillId="0" borderId="2" xfId="1" applyFont="1" applyBorder="1" applyAlignment="1">
      <alignment horizontal="center" vertical="center"/>
    </xf>
    <xf numFmtId="164" fontId="0" fillId="0" borderId="27" xfId="1" applyFont="1" applyBorder="1" applyAlignment="1">
      <alignment horizontal="center" vertical="center"/>
    </xf>
    <xf numFmtId="164" fontId="0" fillId="0" borderId="5" xfId="1" applyFont="1" applyBorder="1" applyAlignment="1">
      <alignment horizontal="center" vertical="center"/>
    </xf>
    <xf numFmtId="164" fontId="0" fillId="0" borderId="0" xfId="1" applyFont="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164" fontId="0" fillId="0" borderId="8" xfId="1" applyFont="1" applyBorder="1" applyAlignment="1">
      <alignment horizontal="center" vertical="center"/>
    </xf>
    <xf numFmtId="164" fontId="0" fillId="0" borderId="9" xfId="1" applyFont="1" applyBorder="1" applyAlignment="1">
      <alignment horizontal="center" vertical="center"/>
    </xf>
  </cellXfs>
  <cellStyles count="6">
    <cellStyle name="Lien hypertexte" xfId="5" builtinId="8"/>
    <cellStyle name="Milliers" xfId="1" builtinId="3"/>
    <cellStyle name="Normal" xfId="0" builtinId="0"/>
    <cellStyle name="Normal 2" xfId="4" xr:uid="{00000000-0005-0000-0000-000003000000}"/>
    <cellStyle name="Titre 1" xfId="2" builtinId="16"/>
    <cellStyle name="Titre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47625</xdr:rowOff>
    </xdr:from>
    <xdr:to>
      <xdr:col>1</xdr:col>
      <xdr:colOff>686841</xdr:colOff>
      <xdr:row>4</xdr:row>
      <xdr:rowOff>73275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19075"/>
          <a:ext cx="1420266" cy="540000"/>
        </a:xfrm>
        <a:prstGeom prst="rect">
          <a:avLst/>
        </a:prstGeom>
      </xdr:spPr>
    </xdr:pic>
    <xdr:clientData/>
  </xdr:twoCellAnchor>
</xdr:wsDr>
</file>

<file path=xl/theme/theme1.xml><?xml version="1.0" encoding="utf-8"?>
<a:theme xmlns:a="http://schemas.openxmlformats.org/drawingml/2006/main" name="Thème Office">
  <a:themeElements>
    <a:clrScheme name="!CRE-graphs">
      <a:dk1>
        <a:sysClr val="windowText" lastClr="000000"/>
      </a:dk1>
      <a:lt1>
        <a:srgbClr val="704973"/>
      </a:lt1>
      <a:dk2>
        <a:srgbClr val="A5C400"/>
      </a:dk2>
      <a:lt2>
        <a:srgbClr val="FABB00"/>
      </a:lt2>
      <a:accent1>
        <a:srgbClr val="EF8650"/>
      </a:accent1>
      <a:accent2>
        <a:srgbClr val="008499"/>
      </a:accent2>
      <a:accent3>
        <a:srgbClr val="E74C2D"/>
      </a:accent3>
      <a:accent4>
        <a:srgbClr val="45597C"/>
      </a:accent4>
      <a:accent5>
        <a:srgbClr val="B02C6D"/>
      </a:accent5>
      <a:accent6>
        <a:srgbClr val="89CCCF"/>
      </a:accent6>
      <a:hlink>
        <a:srgbClr val="4985BA"/>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I34"/>
  <sheetViews>
    <sheetView showGridLines="0" zoomScale="90" zoomScaleNormal="90" workbookViewId="0">
      <selection activeCell="P13" sqref="P13"/>
    </sheetView>
  </sheetViews>
  <sheetFormatPr baseColWidth="10" defaultColWidth="11" defaultRowHeight="13.5" x14ac:dyDescent="0.25"/>
  <cols>
    <col min="1" max="11" width="11" style="1"/>
    <col min="12" max="12" width="0" style="1" hidden="1" customWidth="1"/>
    <col min="13" max="16384" width="11" style="1"/>
  </cols>
  <sheetData>
    <row r="5" spans="2:8" ht="14.25" customHeight="1" x14ac:dyDescent="0.25">
      <c r="C5" s="102" t="s">
        <v>8</v>
      </c>
      <c r="D5" s="102"/>
      <c r="E5" s="102"/>
      <c r="F5" s="102"/>
      <c r="G5" s="102"/>
      <c r="H5" s="102"/>
    </row>
    <row r="6" spans="2:8" ht="40.5" customHeight="1" thickBot="1" x14ac:dyDescent="0.3">
      <c r="C6" s="103"/>
      <c r="D6" s="103"/>
      <c r="E6" s="103"/>
      <c r="F6" s="103"/>
      <c r="G6" s="103"/>
      <c r="H6" s="103"/>
    </row>
    <row r="7" spans="2:8" ht="14.25" thickTop="1" x14ac:dyDescent="0.25"/>
    <row r="10" spans="2:8" ht="14.25" thickBot="1" x14ac:dyDescent="0.3">
      <c r="B10" s="104" t="s">
        <v>3</v>
      </c>
      <c r="C10" s="104"/>
      <c r="D10" s="104"/>
      <c r="E10" s="104"/>
    </row>
    <row r="11" spans="2:8" ht="15" thickTop="1" thickBot="1" x14ac:dyDescent="0.3">
      <c r="B11" s="104"/>
      <c r="C11" s="104"/>
      <c r="D11" s="104"/>
      <c r="E11" s="104"/>
    </row>
    <row r="12" spans="2:8" ht="14.25" thickTop="1" x14ac:dyDescent="0.25"/>
    <row r="13" spans="2:8" ht="101.25" customHeight="1" x14ac:dyDescent="0.25">
      <c r="B13" s="105" t="s">
        <v>62</v>
      </c>
      <c r="C13" s="105"/>
      <c r="D13" s="105"/>
      <c r="E13" s="105"/>
      <c r="F13" s="105"/>
      <c r="G13" s="105"/>
      <c r="H13" s="105"/>
    </row>
    <row r="14" spans="2:8" ht="15.75" x14ac:dyDescent="0.25">
      <c r="B14" s="2"/>
      <c r="C14" s="2"/>
      <c r="D14" s="2"/>
      <c r="E14" s="2"/>
      <c r="F14" s="2"/>
      <c r="G14" s="2"/>
      <c r="H14" s="2"/>
    </row>
    <row r="15" spans="2:8" ht="15.75" x14ac:dyDescent="0.25">
      <c r="B15" s="2"/>
      <c r="C15" s="2"/>
      <c r="D15" s="2"/>
      <c r="E15" s="2"/>
      <c r="F15" s="2"/>
      <c r="G15" s="2"/>
      <c r="H15" s="2"/>
    </row>
    <row r="16" spans="2:8" ht="14.25" thickBot="1" x14ac:dyDescent="0.3">
      <c r="B16" s="99" t="s">
        <v>4</v>
      </c>
      <c r="C16" s="99"/>
      <c r="D16" s="99"/>
      <c r="E16" s="99"/>
    </row>
    <row r="17" spans="2:9" ht="15" thickTop="1" thickBot="1" x14ac:dyDescent="0.3">
      <c r="B17" s="99"/>
      <c r="C17" s="99"/>
      <c r="D17" s="99"/>
      <c r="E17" s="99"/>
    </row>
    <row r="18" spans="2:9" ht="14.25" thickTop="1" x14ac:dyDescent="0.25"/>
    <row r="19" spans="2:9" ht="15.75" x14ac:dyDescent="0.25">
      <c r="B19" s="53" t="s">
        <v>29</v>
      </c>
      <c r="C19" s="53" t="s">
        <v>30</v>
      </c>
      <c r="D19" s="3"/>
      <c r="E19" s="3"/>
    </row>
    <row r="20" spans="2:9" ht="15.75" x14ac:dyDescent="0.3">
      <c r="B20" s="54" t="s">
        <v>39</v>
      </c>
      <c r="C20" s="4" t="s">
        <v>40</v>
      </c>
      <c r="D20" s="4"/>
      <c r="E20" s="4"/>
    </row>
    <row r="21" spans="2:9" ht="15.75" x14ac:dyDescent="0.3">
      <c r="B21" s="54" t="s">
        <v>44</v>
      </c>
      <c r="C21" s="4" t="s">
        <v>45</v>
      </c>
      <c r="D21" s="4"/>
      <c r="E21" s="4"/>
    </row>
    <row r="22" spans="2:9" ht="15.75" x14ac:dyDescent="0.25">
      <c r="B22" s="71" t="s">
        <v>48</v>
      </c>
      <c r="C22" s="71" t="s">
        <v>52</v>
      </c>
      <c r="D22" s="71"/>
      <c r="E22" s="3"/>
    </row>
    <row r="23" spans="2:9" ht="15.75" x14ac:dyDescent="0.25">
      <c r="B23" s="71" t="s">
        <v>51</v>
      </c>
      <c r="C23" s="71" t="s">
        <v>55</v>
      </c>
      <c r="D23" s="71"/>
      <c r="E23" s="3"/>
    </row>
    <row r="24" spans="2:9" x14ac:dyDescent="0.25">
      <c r="B24" s="3"/>
      <c r="C24" s="3"/>
      <c r="D24" s="3"/>
      <c r="E24" s="3"/>
    </row>
    <row r="25" spans="2:9" ht="14.25" thickBot="1" x14ac:dyDescent="0.3">
      <c r="B25" s="99" t="s">
        <v>5</v>
      </c>
      <c r="C25" s="99"/>
      <c r="D25" s="99"/>
      <c r="E25" s="99"/>
    </row>
    <row r="26" spans="2:9" ht="15" thickTop="1" thickBot="1" x14ac:dyDescent="0.3">
      <c r="B26" s="99"/>
      <c r="C26" s="99"/>
      <c r="D26" s="99"/>
      <c r="E26" s="99"/>
    </row>
    <row r="27" spans="2:9" ht="14.25" thickTop="1" x14ac:dyDescent="0.25"/>
    <row r="28" spans="2:9" ht="91.5" customHeight="1" x14ac:dyDescent="0.25">
      <c r="B28" s="98" t="s">
        <v>60</v>
      </c>
      <c r="C28" s="98"/>
      <c r="D28" s="98"/>
      <c r="E28" s="98"/>
      <c r="F28" s="98"/>
      <c r="G28" s="98"/>
      <c r="H28" s="98"/>
      <c r="I28" s="5"/>
    </row>
    <row r="29" spans="2:9" ht="14.25" thickBot="1" x14ac:dyDescent="0.3">
      <c r="B29" s="99" t="s">
        <v>6</v>
      </c>
      <c r="C29" s="99"/>
      <c r="D29" s="99"/>
      <c r="E29" s="99"/>
      <c r="F29" s="3"/>
      <c r="G29" s="3"/>
      <c r="H29" s="3"/>
      <c r="I29" s="3"/>
    </row>
    <row r="30" spans="2:9" ht="15" thickTop="1" thickBot="1" x14ac:dyDescent="0.3">
      <c r="B30" s="99"/>
      <c r="C30" s="99"/>
      <c r="D30" s="99"/>
      <c r="E30" s="99"/>
      <c r="F30" s="3"/>
      <c r="G30" s="3"/>
      <c r="H30" s="3"/>
      <c r="I30" s="3"/>
    </row>
    <row r="31" spans="2:9" ht="14.25" thickTop="1" x14ac:dyDescent="0.25">
      <c r="B31" s="3"/>
      <c r="C31" s="3"/>
      <c r="D31" s="3"/>
      <c r="E31" s="3"/>
      <c r="F31" s="3"/>
      <c r="G31" s="3"/>
      <c r="H31" s="3"/>
      <c r="I31" s="3"/>
    </row>
    <row r="32" spans="2:9" ht="15.75" x14ac:dyDescent="0.25">
      <c r="B32" s="100" t="s">
        <v>7</v>
      </c>
      <c r="C32" s="101"/>
      <c r="D32" s="101"/>
      <c r="E32" s="101"/>
      <c r="F32" s="3"/>
      <c r="G32" s="3"/>
      <c r="H32" s="3"/>
      <c r="I32" s="3"/>
    </row>
    <row r="33" spans="2:9" x14ac:dyDescent="0.25">
      <c r="B33" s="3"/>
      <c r="C33" s="3"/>
      <c r="D33" s="3"/>
      <c r="E33" s="3"/>
      <c r="F33" s="3"/>
      <c r="G33" s="3"/>
      <c r="H33" s="3"/>
      <c r="I33" s="3"/>
    </row>
    <row r="34" spans="2:9" x14ac:dyDescent="0.25">
      <c r="B34" s="3"/>
      <c r="C34" s="3"/>
      <c r="D34" s="3"/>
      <c r="E34" s="3"/>
      <c r="F34" s="3"/>
      <c r="G34" s="3"/>
      <c r="H34" s="3"/>
      <c r="I34" s="3"/>
    </row>
  </sheetData>
  <mergeCells count="8">
    <mergeCell ref="B28:H28"/>
    <mergeCell ref="B29:E30"/>
    <mergeCell ref="B32:E32"/>
    <mergeCell ref="C5:H6"/>
    <mergeCell ref="B10:E11"/>
    <mergeCell ref="B13:H13"/>
    <mergeCell ref="B16:E17"/>
    <mergeCell ref="B25:E26"/>
  </mergeCells>
  <hyperlinks>
    <hyperlink ref="B32" r:id="rId1" xr:uid="{00000000-0004-0000-0000-000000000000}"/>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F27"/>
  <sheetViews>
    <sheetView showGridLines="0" zoomScaleNormal="100" workbookViewId="0">
      <selection activeCell="B29" sqref="B29"/>
    </sheetView>
  </sheetViews>
  <sheetFormatPr baseColWidth="10" defaultColWidth="11" defaultRowHeight="13.5" x14ac:dyDescent="0.25"/>
  <cols>
    <col min="5" max="5" width="35.625" customWidth="1"/>
    <col min="6" max="6" width="19.5" customWidth="1"/>
  </cols>
  <sheetData>
    <row r="2" spans="2:5" ht="21" x14ac:dyDescent="0.25">
      <c r="B2" s="6" t="s">
        <v>20</v>
      </c>
    </row>
    <row r="3" spans="2:5" ht="18" customHeight="1" thickBot="1" x14ac:dyDescent="0.3"/>
    <row r="4" spans="2:5" ht="14.25" thickBot="1" x14ac:dyDescent="0.3">
      <c r="B4" s="7" t="s">
        <v>31</v>
      </c>
      <c r="C4" s="8" t="s">
        <v>0</v>
      </c>
      <c r="D4" s="8" t="s">
        <v>1</v>
      </c>
      <c r="E4" s="9" t="s">
        <v>18</v>
      </c>
    </row>
    <row r="5" spans="2:5" x14ac:dyDescent="0.25">
      <c r="B5" s="29" t="s">
        <v>29</v>
      </c>
      <c r="C5" s="10" t="s">
        <v>10</v>
      </c>
      <c r="D5" s="11" t="s">
        <v>26</v>
      </c>
      <c r="E5" s="34" t="s">
        <v>22</v>
      </c>
    </row>
    <row r="6" spans="2:5" x14ac:dyDescent="0.25">
      <c r="B6" s="29" t="s">
        <v>29</v>
      </c>
      <c r="C6" s="12" t="s">
        <v>11</v>
      </c>
      <c r="D6" s="13" t="s">
        <v>26</v>
      </c>
      <c r="E6" s="35" t="s">
        <v>23</v>
      </c>
    </row>
    <row r="7" spans="2:5" x14ac:dyDescent="0.25">
      <c r="B7" s="29" t="s">
        <v>29</v>
      </c>
      <c r="C7" s="12" t="s">
        <v>12</v>
      </c>
      <c r="D7" s="13" t="s">
        <v>27</v>
      </c>
      <c r="E7" s="35" t="s">
        <v>24</v>
      </c>
    </row>
    <row r="8" spans="2:5" ht="14.25" thickBot="1" x14ac:dyDescent="0.3">
      <c r="B8" s="97" t="s">
        <v>29</v>
      </c>
      <c r="C8" s="14" t="s">
        <v>13</v>
      </c>
      <c r="D8" s="15" t="s">
        <v>27</v>
      </c>
      <c r="E8" s="36" t="s">
        <v>25</v>
      </c>
    </row>
    <row r="23" spans="2:6" s="16" customFormat="1" ht="34.5" customHeight="1" x14ac:dyDescent="0.25">
      <c r="B23"/>
      <c r="C23"/>
      <c r="D23"/>
      <c r="E23"/>
      <c r="F23"/>
    </row>
    <row r="27" spans="2:6" s="16" customFormat="1" ht="34.5" customHeight="1" x14ac:dyDescent="0.25">
      <c r="B27"/>
      <c r="C27"/>
      <c r="D27"/>
      <c r="E27"/>
      <c r="F27"/>
    </row>
  </sheetData>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M15"/>
  <sheetViews>
    <sheetView showGridLines="0" zoomScale="112" zoomScaleNormal="100" workbookViewId="0">
      <selection activeCell="B5" sqref="B5:B8"/>
    </sheetView>
  </sheetViews>
  <sheetFormatPr baseColWidth="10" defaultColWidth="11" defaultRowHeight="13.5" x14ac:dyDescent="0.25"/>
  <cols>
    <col min="1" max="3" width="11" style="17"/>
    <col min="4" max="4" width="15.625" style="17" customWidth="1"/>
    <col min="5" max="5" width="36.25" style="17" customWidth="1"/>
    <col min="6" max="6" width="16.875" style="17" bestFit="1" customWidth="1"/>
    <col min="7" max="12" width="11" style="17"/>
    <col min="13" max="13" width="14.125" style="17" bestFit="1" customWidth="1"/>
    <col min="14" max="16384" width="11" style="17"/>
  </cols>
  <sheetData>
    <row r="2" spans="2:13" ht="21.75" customHeight="1" x14ac:dyDescent="0.25">
      <c r="B2" s="6" t="s">
        <v>63</v>
      </c>
    </row>
    <row r="3" spans="2:13" ht="23.25" customHeight="1" thickBot="1" x14ac:dyDescent="0.3">
      <c r="B3" s="6"/>
      <c r="D3" s="74"/>
    </row>
    <row r="4" spans="2:13" ht="18" customHeight="1" thickBot="1" x14ac:dyDescent="0.3">
      <c r="B4" s="7" t="s">
        <v>31</v>
      </c>
      <c r="C4" s="9" t="s">
        <v>0</v>
      </c>
      <c r="D4" s="18" t="s">
        <v>59</v>
      </c>
      <c r="E4" s="26" t="s">
        <v>61</v>
      </c>
      <c r="F4" s="52" t="s">
        <v>42</v>
      </c>
      <c r="L4"/>
      <c r="M4"/>
    </row>
    <row r="5" spans="2:13" x14ac:dyDescent="0.25">
      <c r="B5" s="32" t="s">
        <v>29</v>
      </c>
      <c r="C5" s="58" t="s">
        <v>10</v>
      </c>
      <c r="D5" s="84">
        <v>376000</v>
      </c>
      <c r="E5" s="84">
        <v>231000</v>
      </c>
      <c r="F5" s="51" t="s">
        <v>28</v>
      </c>
      <c r="G5" s="19"/>
      <c r="H5" s="19"/>
      <c r="I5" s="19"/>
      <c r="J5" s="19"/>
      <c r="K5" s="19"/>
      <c r="L5"/>
      <c r="M5"/>
    </row>
    <row r="6" spans="2:13" x14ac:dyDescent="0.25">
      <c r="B6" s="29" t="s">
        <v>29</v>
      </c>
      <c r="C6" s="59" t="s">
        <v>11</v>
      </c>
      <c r="D6" s="85">
        <v>318000</v>
      </c>
      <c r="E6" s="85">
        <v>760000</v>
      </c>
      <c r="F6" s="51" t="s">
        <v>28</v>
      </c>
      <c r="G6" s="19"/>
      <c r="H6" s="19"/>
      <c r="I6" s="19"/>
      <c r="J6" s="19"/>
      <c r="K6" s="19"/>
      <c r="L6"/>
      <c r="M6"/>
    </row>
    <row r="7" spans="2:13" ht="10.5" customHeight="1" x14ac:dyDescent="0.25">
      <c r="B7" s="29" t="s">
        <v>29</v>
      </c>
      <c r="C7" s="59" t="s">
        <v>12</v>
      </c>
      <c r="D7" s="85">
        <v>1378000</v>
      </c>
      <c r="E7" s="85">
        <v>18859000</v>
      </c>
      <c r="F7" s="87">
        <v>1.86</v>
      </c>
      <c r="G7" s="79"/>
      <c r="H7" s="80"/>
      <c r="I7" s="19"/>
      <c r="J7" s="19"/>
      <c r="K7" s="19"/>
      <c r="L7"/>
      <c r="M7"/>
    </row>
    <row r="8" spans="2:13" ht="14.25" thickBot="1" x14ac:dyDescent="0.3">
      <c r="B8" s="30" t="s">
        <v>29</v>
      </c>
      <c r="C8" s="60" t="s">
        <v>13</v>
      </c>
      <c r="D8" s="86">
        <v>91000</v>
      </c>
      <c r="E8" s="86">
        <v>2712000</v>
      </c>
      <c r="F8" s="88">
        <v>1.49</v>
      </c>
      <c r="G8" s="19"/>
      <c r="H8" s="19"/>
      <c r="I8" s="19"/>
      <c r="J8" s="19"/>
      <c r="K8" s="19"/>
      <c r="L8" s="19"/>
      <c r="M8" s="19"/>
    </row>
    <row r="9" spans="2:13" ht="14.25" thickBot="1" x14ac:dyDescent="0.3">
      <c r="B9" s="106" t="s">
        <v>41</v>
      </c>
      <c r="C9" s="107"/>
      <c r="D9" s="61">
        <f>SUM(D5:D8)</f>
        <v>2163000</v>
      </c>
      <c r="E9" s="62">
        <f>SUM(E5:E8)</f>
        <v>22562000</v>
      </c>
      <c r="F9"/>
      <c r="H9" s="19"/>
      <c r="I9" s="19"/>
      <c r="J9" s="19"/>
      <c r="K9" s="19"/>
      <c r="L9" s="19"/>
      <c r="M9" s="19"/>
    </row>
    <row r="10" spans="2:13" x14ac:dyDescent="0.25">
      <c r="E10"/>
      <c r="F10"/>
      <c r="H10" s="19"/>
      <c r="I10" s="19"/>
      <c r="J10" s="19"/>
      <c r="K10" s="19"/>
      <c r="L10" s="19"/>
      <c r="M10" s="19"/>
    </row>
    <row r="11" spans="2:13" x14ac:dyDescent="0.25">
      <c r="B11" s="49"/>
      <c r="E11"/>
    </row>
    <row r="12" spans="2:13" x14ac:dyDescent="0.25">
      <c r="D12"/>
      <c r="E12"/>
    </row>
    <row r="13" spans="2:13" x14ac:dyDescent="0.25">
      <c r="D13"/>
      <c r="E13"/>
    </row>
    <row r="14" spans="2:13" x14ac:dyDescent="0.25">
      <c r="D14"/>
      <c r="E14"/>
    </row>
    <row r="15" spans="2:13" x14ac:dyDescent="0.25">
      <c r="D15"/>
      <c r="E15"/>
    </row>
  </sheetData>
  <mergeCells count="1">
    <mergeCell ref="B9:C9"/>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0"/>
  <sheetViews>
    <sheetView showGridLines="0" zoomScale="85" zoomScaleNormal="100" workbookViewId="0">
      <selection activeCell="D17" sqref="D17"/>
    </sheetView>
  </sheetViews>
  <sheetFormatPr baseColWidth="10" defaultColWidth="11" defaultRowHeight="13.5" x14ac:dyDescent="0.25"/>
  <cols>
    <col min="1" max="4" width="11" style="17"/>
    <col min="5" max="5" width="18.75" style="17" customWidth="1"/>
    <col min="6" max="6" width="15" style="17" customWidth="1"/>
    <col min="7" max="16384" width="11" style="17"/>
  </cols>
  <sheetData>
    <row r="2" spans="2:6" ht="21.75" customHeight="1" x14ac:dyDescent="0.25">
      <c r="B2" s="6" t="s">
        <v>64</v>
      </c>
    </row>
    <row r="3" spans="2:6" ht="23.25" customHeight="1" thickBot="1" x14ac:dyDescent="0.3">
      <c r="B3" s="6"/>
    </row>
    <row r="4" spans="2:6" ht="19.5" customHeight="1" thickBot="1" x14ac:dyDescent="0.3">
      <c r="B4" s="7" t="s">
        <v>31</v>
      </c>
      <c r="C4" s="9" t="s">
        <v>0</v>
      </c>
      <c r="D4" s="8" t="s">
        <v>15</v>
      </c>
      <c r="E4" s="18" t="s">
        <v>2</v>
      </c>
      <c r="F4" s="26" t="s">
        <v>14</v>
      </c>
    </row>
    <row r="5" spans="2:6" x14ac:dyDescent="0.25">
      <c r="B5" s="32" t="s">
        <v>29</v>
      </c>
      <c r="C5" s="59" t="s">
        <v>10</v>
      </c>
      <c r="D5" s="17" t="s">
        <v>16</v>
      </c>
      <c r="E5" s="41">
        <v>40.44</v>
      </c>
      <c r="F5" s="39">
        <v>31.86</v>
      </c>
    </row>
    <row r="6" spans="2:6" x14ac:dyDescent="0.25">
      <c r="B6" s="29" t="s">
        <v>29</v>
      </c>
      <c r="C6" s="59" t="s">
        <v>11</v>
      </c>
      <c r="D6" s="17" t="s">
        <v>16</v>
      </c>
      <c r="E6" s="41">
        <f>E5</f>
        <v>40.44</v>
      </c>
      <c r="F6" s="39">
        <f>F5</f>
        <v>31.86</v>
      </c>
    </row>
    <row r="7" spans="2:6" x14ac:dyDescent="0.25">
      <c r="B7" s="29" t="s">
        <v>29</v>
      </c>
      <c r="C7" s="59" t="s">
        <v>12</v>
      </c>
      <c r="D7" s="17" t="s">
        <v>17</v>
      </c>
      <c r="E7" s="41">
        <v>133.56</v>
      </c>
      <c r="F7" s="39">
        <v>8.56</v>
      </c>
    </row>
    <row r="8" spans="2:6" ht="14.25" thickBot="1" x14ac:dyDescent="0.3">
      <c r="B8" s="30" t="s">
        <v>29</v>
      </c>
      <c r="C8" s="60" t="s">
        <v>13</v>
      </c>
      <c r="D8" s="31" t="s">
        <v>17</v>
      </c>
      <c r="E8" s="42">
        <f>E7</f>
        <v>133.56</v>
      </c>
      <c r="F8" s="40">
        <f>F7</f>
        <v>8.56</v>
      </c>
    </row>
    <row r="10" spans="2:6" x14ac:dyDescent="0.25">
      <c r="D10"/>
      <c r="E10" s="43"/>
    </row>
    <row r="11" spans="2:6" x14ac:dyDescent="0.25">
      <c r="D11"/>
      <c r="E11" s="43"/>
    </row>
    <row r="12" spans="2:6" x14ac:dyDescent="0.25">
      <c r="D12"/>
      <c r="E12"/>
    </row>
    <row r="13" spans="2:6" x14ac:dyDescent="0.25">
      <c r="D13"/>
      <c r="E13"/>
    </row>
    <row r="14" spans="2:6" x14ac:dyDescent="0.25">
      <c r="E14"/>
    </row>
    <row r="15" spans="2:6" x14ac:dyDescent="0.25">
      <c r="E15"/>
    </row>
    <row r="16" spans="2:6" x14ac:dyDescent="0.25">
      <c r="E16"/>
    </row>
    <row r="17" spans="5:5" x14ac:dyDescent="0.25">
      <c r="E17"/>
    </row>
    <row r="18" spans="5:5" x14ac:dyDescent="0.25">
      <c r="E18"/>
    </row>
    <row r="19" spans="5:5" x14ac:dyDescent="0.25">
      <c r="E19"/>
    </row>
    <row r="20" spans="5:5" x14ac:dyDescent="0.25">
      <c r="E20"/>
    </row>
  </sheetData>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B2:H17"/>
  <sheetViews>
    <sheetView showGridLines="0" zoomScaleNormal="100" workbookViewId="0">
      <selection activeCell="E31" sqref="E31"/>
    </sheetView>
  </sheetViews>
  <sheetFormatPr baseColWidth="10" defaultColWidth="11" defaultRowHeight="13.5" x14ac:dyDescent="0.25"/>
  <cols>
    <col min="1" max="3" width="11" style="17"/>
    <col min="4" max="4" width="12.5" style="17" bestFit="1" customWidth="1"/>
    <col min="5" max="5" width="12.75" style="17" customWidth="1"/>
    <col min="6" max="6" width="12.5" style="17" customWidth="1"/>
    <col min="7" max="7" width="13.875" style="17" customWidth="1"/>
    <col min="8" max="16384" width="11" style="17"/>
  </cols>
  <sheetData>
    <row r="2" spans="2:8" ht="21.75" customHeight="1" x14ac:dyDescent="0.25">
      <c r="B2" s="6" t="s">
        <v>65</v>
      </c>
    </row>
    <row r="3" spans="2:8" ht="23.25" customHeight="1" thickBot="1" x14ac:dyDescent="0.3">
      <c r="B3" s="6"/>
    </row>
    <row r="4" spans="2:8" ht="18.75" customHeight="1" x14ac:dyDescent="0.25">
      <c r="B4" s="111" t="s">
        <v>31</v>
      </c>
      <c r="C4" s="112" t="s">
        <v>0</v>
      </c>
      <c r="D4" s="108" t="s">
        <v>19</v>
      </c>
      <c r="E4" s="109"/>
      <c r="F4" s="110" t="s">
        <v>21</v>
      </c>
      <c r="G4" s="109"/>
    </row>
    <row r="5" spans="2:8" ht="17.25" customHeight="1" thickBot="1" x14ac:dyDescent="0.3">
      <c r="B5" s="106"/>
      <c r="C5" s="107"/>
      <c r="D5" s="65" t="s">
        <v>2</v>
      </c>
      <c r="E5" s="64" t="s">
        <v>14</v>
      </c>
      <c r="F5" s="63" t="s">
        <v>2</v>
      </c>
      <c r="G5" s="64" t="s">
        <v>14</v>
      </c>
    </row>
    <row r="6" spans="2:8" x14ac:dyDescent="0.25">
      <c r="B6" s="32" t="s">
        <v>29</v>
      </c>
      <c r="C6" s="59" t="s">
        <v>10</v>
      </c>
      <c r="D6" s="29"/>
      <c r="E6" s="55">
        <v>3.4706715915402615</v>
      </c>
      <c r="F6" s="37"/>
      <c r="G6" s="39">
        <v>2.3819018800745866</v>
      </c>
    </row>
    <row r="7" spans="2:8" x14ac:dyDescent="0.25">
      <c r="B7" s="29" t="s">
        <v>29</v>
      </c>
      <c r="C7" s="59" t="s">
        <v>11</v>
      </c>
      <c r="D7" s="29"/>
      <c r="E7" s="55">
        <v>4.6356657789575246</v>
      </c>
      <c r="F7" s="37"/>
      <c r="G7" s="39">
        <v>3.1801208871413982</v>
      </c>
    </row>
    <row r="8" spans="2:8" x14ac:dyDescent="0.25">
      <c r="B8" s="29" t="s">
        <v>29</v>
      </c>
      <c r="C8" s="59" t="s">
        <v>12</v>
      </c>
      <c r="D8" s="29"/>
      <c r="E8" s="55">
        <v>5.456206955386409</v>
      </c>
      <c r="F8" s="37"/>
      <c r="G8" s="39">
        <v>4.398316559822689</v>
      </c>
    </row>
    <row r="9" spans="2:8" ht="14.25" thickBot="1" x14ac:dyDescent="0.3">
      <c r="B9" s="30" t="s">
        <v>29</v>
      </c>
      <c r="C9" s="60" t="s">
        <v>13</v>
      </c>
      <c r="D9" s="30"/>
      <c r="E9" s="56">
        <v>4.9886762619951845</v>
      </c>
      <c r="F9" s="38"/>
      <c r="G9" s="40">
        <v>4.5196316363631519</v>
      </c>
    </row>
    <row r="10" spans="2:8" x14ac:dyDescent="0.25">
      <c r="G10" s="48" t="s">
        <v>43</v>
      </c>
    </row>
    <row r="11" spans="2:8" x14ac:dyDescent="0.25">
      <c r="E11"/>
      <c r="F11"/>
      <c r="G11"/>
      <c r="H11"/>
    </row>
    <row r="12" spans="2:8" x14ac:dyDescent="0.25">
      <c r="E12"/>
      <c r="F12"/>
      <c r="G12"/>
      <c r="H12"/>
    </row>
    <row r="13" spans="2:8" x14ac:dyDescent="0.25">
      <c r="B13" s="49"/>
      <c r="E13"/>
      <c r="F13"/>
      <c r="G13"/>
      <c r="H13"/>
    </row>
    <row r="14" spans="2:8" x14ac:dyDescent="0.25">
      <c r="B14" s="49"/>
      <c r="E14"/>
      <c r="F14"/>
      <c r="G14"/>
      <c r="H14"/>
    </row>
    <row r="15" spans="2:8" x14ac:dyDescent="0.25">
      <c r="E15"/>
      <c r="F15"/>
      <c r="G15"/>
      <c r="H15"/>
    </row>
    <row r="16" spans="2:8" x14ac:dyDescent="0.25">
      <c r="E16"/>
      <c r="F16"/>
      <c r="G16"/>
      <c r="H16"/>
    </row>
    <row r="17" spans="5:8" x14ac:dyDescent="0.25">
      <c r="E17"/>
      <c r="F17"/>
      <c r="G17"/>
      <c r="H17"/>
    </row>
  </sheetData>
  <mergeCells count="4">
    <mergeCell ref="D4:E4"/>
    <mergeCell ref="F4:G4"/>
    <mergeCell ref="B4:B5"/>
    <mergeCell ref="C4:C5"/>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66"/>
  <sheetViews>
    <sheetView showGridLines="0" zoomScaleNormal="100" workbookViewId="0">
      <selection activeCell="F20" sqref="F20"/>
    </sheetView>
  </sheetViews>
  <sheetFormatPr baseColWidth="10" defaultColWidth="11" defaultRowHeight="13.5" x14ac:dyDescent="0.25"/>
  <cols>
    <col min="1" max="3" width="11" style="17"/>
    <col min="4" max="4" width="13.625" style="17" customWidth="1"/>
    <col min="5" max="5" width="13.125" style="17" customWidth="1"/>
    <col min="6" max="6" width="27" style="17" customWidth="1"/>
    <col min="7" max="7" width="19.75" style="17" customWidth="1"/>
    <col min="8" max="12" width="9.625" style="17" customWidth="1"/>
    <col min="13" max="16384" width="11" style="17"/>
  </cols>
  <sheetData>
    <row r="2" spans="1:19" ht="21.75" customHeight="1" x14ac:dyDescent="0.25">
      <c r="B2" s="25" t="s">
        <v>66</v>
      </c>
      <c r="G2" s="20"/>
      <c r="H2" s="21"/>
      <c r="J2" s="22"/>
      <c r="K2"/>
      <c r="L2"/>
      <c r="M2"/>
      <c r="N2"/>
      <c r="O2"/>
    </row>
    <row r="3" spans="1:19" ht="23.25" customHeight="1" thickBot="1" x14ac:dyDescent="0.3">
      <c r="B3" s="33" t="s">
        <v>38</v>
      </c>
      <c r="G3" s="20"/>
      <c r="H3" s="21"/>
      <c r="J3" s="22"/>
      <c r="K3"/>
      <c r="L3"/>
      <c r="M3"/>
      <c r="N3"/>
      <c r="O3"/>
    </row>
    <row r="4" spans="1:19" ht="69" customHeight="1" thickBot="1" x14ac:dyDescent="0.3">
      <c r="B4" s="7" t="s">
        <v>31</v>
      </c>
      <c r="C4" s="9" t="s">
        <v>0</v>
      </c>
      <c r="D4" s="89" t="s">
        <v>46</v>
      </c>
      <c r="E4" s="90" t="s">
        <v>14</v>
      </c>
      <c r="F4" s="82"/>
      <c r="G4" s="82"/>
      <c r="H4"/>
      <c r="I4"/>
      <c r="J4"/>
      <c r="K4"/>
      <c r="L4"/>
      <c r="M4"/>
      <c r="N4"/>
      <c r="O4"/>
      <c r="P4"/>
      <c r="Q4"/>
      <c r="R4"/>
      <c r="S4"/>
    </row>
    <row r="5" spans="1:19" ht="24.95" customHeight="1" x14ac:dyDescent="0.25">
      <c r="B5" s="29" t="s">
        <v>29</v>
      </c>
      <c r="C5" s="17" t="s">
        <v>10</v>
      </c>
      <c r="D5" s="91">
        <v>42.299590359858769</v>
      </c>
      <c r="E5" s="92">
        <v>89.958134447609154</v>
      </c>
      <c r="F5" s="83"/>
      <c r="G5"/>
      <c r="H5"/>
      <c r="I5"/>
      <c r="J5"/>
      <c r="K5"/>
      <c r="L5"/>
      <c r="M5"/>
      <c r="N5"/>
      <c r="O5"/>
      <c r="P5"/>
      <c r="Q5"/>
      <c r="R5"/>
      <c r="S5"/>
    </row>
    <row r="6" spans="1:19" x14ac:dyDescent="0.25">
      <c r="B6" s="29" t="s">
        <v>29</v>
      </c>
      <c r="C6" s="17" t="s">
        <v>11</v>
      </c>
      <c r="D6" s="93">
        <v>44.870841411213753</v>
      </c>
      <c r="E6" s="94">
        <v>89.107164818634885</v>
      </c>
      <c r="F6"/>
      <c r="G6"/>
      <c r="H6"/>
      <c r="I6"/>
      <c r="J6"/>
      <c r="K6"/>
      <c r="L6"/>
      <c r="M6"/>
      <c r="N6"/>
      <c r="O6"/>
      <c r="P6"/>
      <c r="Q6"/>
      <c r="R6"/>
      <c r="S6"/>
    </row>
    <row r="7" spans="1:19" x14ac:dyDescent="0.25">
      <c r="B7" s="29" t="s">
        <v>29</v>
      </c>
      <c r="C7" s="17" t="s">
        <v>12</v>
      </c>
      <c r="D7" s="93">
        <v>58.144219313964179</v>
      </c>
      <c r="E7" s="94">
        <v>88.90964361460685</v>
      </c>
      <c r="F7"/>
      <c r="G7"/>
      <c r="H7"/>
      <c r="I7"/>
      <c r="J7"/>
      <c r="K7"/>
      <c r="L7"/>
      <c r="M7"/>
      <c r="N7"/>
      <c r="O7"/>
      <c r="P7"/>
      <c r="Q7"/>
      <c r="R7"/>
      <c r="S7"/>
    </row>
    <row r="8" spans="1:19" ht="14.25" thickBot="1" x14ac:dyDescent="0.3">
      <c r="B8" s="30" t="s">
        <v>29</v>
      </c>
      <c r="C8" s="31" t="s">
        <v>13</v>
      </c>
      <c r="D8" s="95">
        <v>72.741064777078805</v>
      </c>
      <c r="E8" s="96">
        <v>89.214576039788085</v>
      </c>
      <c r="F8"/>
      <c r="G8"/>
      <c r="H8"/>
      <c r="I8"/>
      <c r="J8"/>
      <c r="K8"/>
      <c r="L8"/>
      <c r="M8"/>
      <c r="N8"/>
      <c r="O8"/>
      <c r="P8"/>
      <c r="Q8"/>
      <c r="R8"/>
      <c r="S8"/>
    </row>
    <row r="9" spans="1:19" x14ac:dyDescent="0.25">
      <c r="A9" s="33"/>
      <c r="D9" s="33" t="s">
        <v>58</v>
      </c>
      <c r="F9"/>
      <c r="G9"/>
      <c r="H9"/>
      <c r="I9"/>
      <c r="J9"/>
      <c r="K9"/>
      <c r="L9"/>
      <c r="M9"/>
      <c r="N9"/>
      <c r="O9"/>
      <c r="P9"/>
      <c r="Q9"/>
      <c r="R9"/>
      <c r="S9"/>
    </row>
    <row r="10" spans="1:19" x14ac:dyDescent="0.25">
      <c r="C10"/>
      <c r="D10" s="81"/>
      <c r="E10"/>
      <c r="F10"/>
      <c r="G10"/>
      <c r="H10"/>
      <c r="I10"/>
      <c r="J10"/>
      <c r="K10"/>
      <c r="L10"/>
      <c r="M10"/>
      <c r="N10"/>
      <c r="O10"/>
      <c r="P10"/>
      <c r="Q10"/>
      <c r="R10"/>
      <c r="S10"/>
    </row>
    <row r="11" spans="1:19" x14ac:dyDescent="0.25">
      <c r="D11"/>
      <c r="E11"/>
      <c r="F11"/>
      <c r="G11"/>
      <c r="H11"/>
      <c r="I11"/>
      <c r="J11"/>
      <c r="K11"/>
      <c r="L11"/>
      <c r="N11"/>
      <c r="O11"/>
      <c r="P11"/>
      <c r="Q11"/>
      <c r="R11"/>
      <c r="S11"/>
    </row>
    <row r="12" spans="1:19" x14ac:dyDescent="0.25">
      <c r="B12"/>
      <c r="C12"/>
      <c r="D12"/>
      <c r="E12"/>
      <c r="F12"/>
      <c r="G12"/>
      <c r="H12"/>
      <c r="I12"/>
      <c r="J12"/>
      <c r="K12"/>
      <c r="L12"/>
      <c r="N12"/>
      <c r="O12"/>
      <c r="P12"/>
      <c r="Q12"/>
      <c r="R12"/>
      <c r="S12"/>
    </row>
    <row r="13" spans="1:19" x14ac:dyDescent="0.25">
      <c r="B13"/>
      <c r="C13"/>
      <c r="D13"/>
      <c r="E13"/>
      <c r="F13"/>
      <c r="G13"/>
      <c r="H13"/>
      <c r="I13"/>
      <c r="J13"/>
      <c r="K13"/>
      <c r="L13"/>
      <c r="N13"/>
      <c r="O13"/>
      <c r="P13"/>
      <c r="Q13"/>
      <c r="R13"/>
      <c r="S13"/>
    </row>
    <row r="14" spans="1:19" x14ac:dyDescent="0.25">
      <c r="A14"/>
      <c r="B14"/>
      <c r="C14"/>
      <c r="D14"/>
      <c r="E14"/>
      <c r="F14"/>
      <c r="G14"/>
      <c r="H14"/>
      <c r="I14"/>
      <c r="J14"/>
      <c r="K14"/>
      <c r="L14"/>
      <c r="N14"/>
      <c r="O14"/>
      <c r="P14"/>
      <c r="Q14"/>
      <c r="R14"/>
      <c r="S14"/>
    </row>
    <row r="15" spans="1:19" x14ac:dyDescent="0.25">
      <c r="A15"/>
      <c r="B15"/>
      <c r="C15"/>
      <c r="D15"/>
      <c r="E15"/>
      <c r="F15"/>
      <c r="G15"/>
      <c r="H15"/>
      <c r="I15"/>
      <c r="J15"/>
      <c r="K15"/>
      <c r="L15"/>
      <c r="N15"/>
      <c r="O15"/>
      <c r="P15"/>
      <c r="Q15"/>
      <c r="R15"/>
      <c r="S15"/>
    </row>
    <row r="16" spans="1:19" x14ac:dyDescent="0.25">
      <c r="A16"/>
      <c r="B16"/>
      <c r="C16"/>
      <c r="D16"/>
      <c r="E16"/>
      <c r="F16"/>
      <c r="G16"/>
      <c r="H16"/>
      <c r="I16"/>
      <c r="J16"/>
      <c r="K16"/>
      <c r="L16"/>
      <c r="N16"/>
      <c r="O16"/>
      <c r="P16"/>
      <c r="Q16"/>
      <c r="R16"/>
      <c r="S16"/>
    </row>
    <row r="17" spans="1:19" x14ac:dyDescent="0.25">
      <c r="A17"/>
      <c r="B17"/>
      <c r="C17"/>
      <c r="D17"/>
      <c r="E17"/>
      <c r="F17"/>
      <c r="G17"/>
      <c r="H17"/>
      <c r="I17"/>
      <c r="J17"/>
      <c r="K17"/>
      <c r="L17"/>
      <c r="N17"/>
      <c r="O17"/>
      <c r="P17"/>
      <c r="Q17"/>
      <c r="R17"/>
      <c r="S17"/>
    </row>
    <row r="18" spans="1:19" x14ac:dyDescent="0.25">
      <c r="A18"/>
      <c r="B18"/>
      <c r="C18"/>
      <c r="D18"/>
      <c r="E18"/>
      <c r="F18"/>
      <c r="G18"/>
      <c r="H18"/>
      <c r="I18"/>
      <c r="J18"/>
      <c r="K18"/>
      <c r="L18"/>
      <c r="N18"/>
      <c r="O18"/>
      <c r="P18"/>
      <c r="Q18"/>
      <c r="R18"/>
      <c r="S18"/>
    </row>
    <row r="19" spans="1:19" x14ac:dyDescent="0.25">
      <c r="A19"/>
      <c r="B19"/>
      <c r="C19"/>
      <c r="D19"/>
      <c r="E19"/>
      <c r="F19"/>
      <c r="G19"/>
      <c r="H19"/>
      <c r="I19"/>
      <c r="J19"/>
      <c r="K19"/>
      <c r="L19"/>
    </row>
    <row r="20" spans="1:19" x14ac:dyDescent="0.25">
      <c r="A20"/>
      <c r="B20"/>
      <c r="C20"/>
      <c r="D20"/>
      <c r="E20"/>
      <c r="F20"/>
      <c r="G20"/>
      <c r="H20"/>
      <c r="I20"/>
      <c r="J20"/>
      <c r="K20"/>
      <c r="L20"/>
    </row>
    <row r="21" spans="1:19" x14ac:dyDescent="0.25">
      <c r="A21"/>
      <c r="B21"/>
      <c r="C21"/>
      <c r="D21"/>
      <c r="E21"/>
      <c r="F21"/>
      <c r="G21"/>
      <c r="H21"/>
      <c r="I21"/>
      <c r="J21"/>
      <c r="K21"/>
      <c r="L21"/>
    </row>
    <row r="22" spans="1:19" x14ac:dyDescent="0.25">
      <c r="A22"/>
      <c r="B22"/>
      <c r="C22"/>
      <c r="D22"/>
      <c r="E22"/>
      <c r="F22"/>
      <c r="G22"/>
      <c r="H22"/>
      <c r="I22"/>
      <c r="J22"/>
      <c r="K22"/>
      <c r="L22"/>
    </row>
    <row r="23" spans="1:19" x14ac:dyDescent="0.25">
      <c r="A23"/>
      <c r="B23"/>
      <c r="C23"/>
      <c r="D23"/>
      <c r="E23"/>
      <c r="F23"/>
      <c r="G23"/>
      <c r="H23"/>
      <c r="I23"/>
      <c r="J23"/>
      <c r="K23"/>
      <c r="L23"/>
    </row>
    <row r="24" spans="1:19" x14ac:dyDescent="0.25">
      <c r="A24"/>
      <c r="B24"/>
      <c r="C24"/>
      <c r="D24"/>
      <c r="E24"/>
      <c r="F24"/>
      <c r="G24"/>
      <c r="H24"/>
      <c r="I24"/>
      <c r="J24"/>
      <c r="K24"/>
    </row>
    <row r="25" spans="1:19" x14ac:dyDescent="0.25">
      <c r="A25"/>
      <c r="B25"/>
      <c r="C25"/>
      <c r="D25"/>
      <c r="E25"/>
      <c r="F25"/>
      <c r="G25"/>
      <c r="H25"/>
      <c r="I25"/>
      <c r="J25"/>
      <c r="K25"/>
    </row>
    <row r="26" spans="1:19" x14ac:dyDescent="0.25">
      <c r="A26"/>
      <c r="B26"/>
      <c r="C26"/>
      <c r="D26"/>
      <c r="E26"/>
      <c r="F26"/>
      <c r="G26"/>
      <c r="H26"/>
      <c r="I26"/>
      <c r="J26"/>
      <c r="K26"/>
    </row>
    <row r="27" spans="1:19" x14ac:dyDescent="0.25">
      <c r="A27"/>
      <c r="B27"/>
      <c r="C27"/>
      <c r="D27"/>
      <c r="E27"/>
      <c r="F27"/>
      <c r="G27"/>
      <c r="H27"/>
      <c r="I27"/>
      <c r="J27"/>
      <c r="K27"/>
    </row>
    <row r="28" spans="1:19" x14ac:dyDescent="0.25">
      <c r="A28"/>
      <c r="B28"/>
      <c r="C28"/>
      <c r="D28"/>
      <c r="E28"/>
      <c r="F28"/>
      <c r="G28"/>
      <c r="H28"/>
      <c r="I28"/>
      <c r="J28"/>
      <c r="K28"/>
    </row>
    <row r="29" spans="1:19" x14ac:dyDescent="0.25">
      <c r="A29"/>
      <c r="B29"/>
      <c r="C29"/>
      <c r="D29"/>
      <c r="E29"/>
      <c r="F29"/>
      <c r="G29"/>
      <c r="H29"/>
      <c r="I29"/>
      <c r="J29"/>
      <c r="K29"/>
    </row>
    <row r="30" spans="1:19" x14ac:dyDescent="0.25">
      <c r="A30"/>
      <c r="B30"/>
      <c r="C30"/>
      <c r="D30"/>
      <c r="E30"/>
      <c r="F30"/>
      <c r="G30"/>
      <c r="H30"/>
      <c r="I30"/>
      <c r="J30"/>
      <c r="K30"/>
    </row>
    <row r="31" spans="1:19" x14ac:dyDescent="0.25">
      <c r="B31"/>
      <c r="C31"/>
      <c r="D31"/>
      <c r="E31"/>
      <c r="F31"/>
      <c r="G31"/>
      <c r="H31"/>
      <c r="I31"/>
      <c r="J31"/>
      <c r="K31"/>
    </row>
    <row r="32" spans="1:19" x14ac:dyDescent="0.25">
      <c r="B32"/>
      <c r="C32"/>
      <c r="D32"/>
      <c r="E32"/>
      <c r="F32"/>
      <c r="G32"/>
      <c r="H32"/>
      <c r="I32"/>
      <c r="J32"/>
      <c r="K32"/>
    </row>
    <row r="33" spans="2:11" x14ac:dyDescent="0.25">
      <c r="B33"/>
      <c r="C33"/>
      <c r="D33"/>
      <c r="E33"/>
      <c r="F33"/>
      <c r="G33"/>
      <c r="H33"/>
      <c r="I33"/>
      <c r="J33"/>
      <c r="K33"/>
    </row>
    <row r="34" spans="2:11" x14ac:dyDescent="0.25">
      <c r="B34"/>
      <c r="C34"/>
      <c r="D34"/>
      <c r="E34"/>
      <c r="F34"/>
      <c r="G34"/>
      <c r="H34"/>
      <c r="I34"/>
      <c r="J34"/>
      <c r="K34"/>
    </row>
    <row r="35" spans="2:11" x14ac:dyDescent="0.25">
      <c r="B35"/>
      <c r="C35"/>
      <c r="D35"/>
      <c r="E35"/>
      <c r="F35"/>
      <c r="G35"/>
      <c r="H35"/>
      <c r="I35"/>
      <c r="J35"/>
      <c r="K35"/>
    </row>
    <row r="36" spans="2:11" x14ac:dyDescent="0.25">
      <c r="B36"/>
      <c r="C36"/>
      <c r="D36"/>
      <c r="E36"/>
      <c r="F36"/>
      <c r="G36"/>
      <c r="H36"/>
      <c r="I36"/>
      <c r="J36"/>
      <c r="K36"/>
    </row>
    <row r="37" spans="2:11" x14ac:dyDescent="0.25">
      <c r="B37"/>
      <c r="C37"/>
      <c r="D37"/>
      <c r="E37"/>
      <c r="F37"/>
      <c r="G37"/>
      <c r="H37"/>
      <c r="I37"/>
      <c r="J37"/>
      <c r="K37"/>
    </row>
    <row r="38" spans="2:11" x14ac:dyDescent="0.25">
      <c r="B38"/>
      <c r="C38"/>
      <c r="D38"/>
      <c r="E38"/>
      <c r="F38"/>
      <c r="G38"/>
      <c r="H38"/>
      <c r="I38"/>
      <c r="J38"/>
      <c r="K38"/>
    </row>
    <row r="39" spans="2:11" x14ac:dyDescent="0.25">
      <c r="B39"/>
      <c r="C39"/>
      <c r="D39"/>
      <c r="E39"/>
      <c r="F39"/>
      <c r="G39"/>
      <c r="H39"/>
      <c r="I39"/>
      <c r="J39"/>
      <c r="K39"/>
    </row>
    <row r="40" spans="2:11" x14ac:dyDescent="0.25">
      <c r="B40"/>
      <c r="C40"/>
      <c r="D40"/>
      <c r="E40"/>
      <c r="F40"/>
      <c r="G40"/>
      <c r="H40"/>
      <c r="I40"/>
      <c r="J40"/>
      <c r="K40"/>
    </row>
    <row r="41" spans="2:11" x14ac:dyDescent="0.25">
      <c r="B41"/>
      <c r="C41"/>
      <c r="D41"/>
      <c r="E41"/>
      <c r="F41"/>
      <c r="G41"/>
      <c r="H41"/>
      <c r="I41"/>
      <c r="J41"/>
      <c r="K41"/>
    </row>
    <row r="42" spans="2:11" x14ac:dyDescent="0.25">
      <c r="B42"/>
      <c r="C42"/>
      <c r="D42"/>
      <c r="E42"/>
      <c r="F42"/>
      <c r="G42"/>
      <c r="H42"/>
      <c r="I42"/>
      <c r="J42"/>
      <c r="K42"/>
    </row>
    <row r="43" spans="2:11" x14ac:dyDescent="0.25">
      <c r="B43"/>
      <c r="C43"/>
      <c r="D43"/>
      <c r="E43"/>
      <c r="F43"/>
      <c r="G43"/>
      <c r="H43"/>
      <c r="I43"/>
      <c r="J43"/>
      <c r="K43"/>
    </row>
    <row r="44" spans="2:11" x14ac:dyDescent="0.25">
      <c r="B44"/>
      <c r="C44"/>
      <c r="D44"/>
      <c r="E44"/>
      <c r="F44"/>
      <c r="G44"/>
      <c r="H44"/>
      <c r="I44"/>
      <c r="J44"/>
      <c r="K44"/>
    </row>
    <row r="45" spans="2:11" x14ac:dyDescent="0.25">
      <c r="B45"/>
      <c r="C45"/>
      <c r="D45"/>
      <c r="E45"/>
      <c r="F45"/>
      <c r="G45"/>
      <c r="H45"/>
      <c r="I45"/>
      <c r="J45"/>
      <c r="K45"/>
    </row>
    <row r="46" spans="2:11" x14ac:dyDescent="0.25">
      <c r="B46"/>
      <c r="C46"/>
      <c r="D46"/>
      <c r="E46"/>
      <c r="F46"/>
      <c r="G46"/>
      <c r="H46"/>
      <c r="I46"/>
      <c r="J46"/>
      <c r="K46"/>
    </row>
    <row r="47" spans="2:11" x14ac:dyDescent="0.25">
      <c r="B47"/>
      <c r="C47"/>
      <c r="D47"/>
      <c r="E47"/>
      <c r="F47"/>
      <c r="G47"/>
      <c r="H47"/>
      <c r="I47"/>
      <c r="J47"/>
      <c r="K47"/>
    </row>
    <row r="48" spans="2:11" x14ac:dyDescent="0.25">
      <c r="B48"/>
      <c r="C48"/>
      <c r="D48"/>
      <c r="E48"/>
      <c r="F48"/>
      <c r="G48"/>
      <c r="H48"/>
      <c r="I48"/>
      <c r="J48"/>
      <c r="K48"/>
    </row>
    <row r="49" spans="2:11" x14ac:dyDescent="0.25">
      <c r="B49"/>
      <c r="C49"/>
      <c r="D49"/>
      <c r="E49"/>
      <c r="F49"/>
      <c r="G49"/>
      <c r="H49"/>
      <c r="I49"/>
      <c r="J49"/>
      <c r="K49"/>
    </row>
    <row r="50" spans="2:11" x14ac:dyDescent="0.25">
      <c r="B50"/>
      <c r="C50"/>
      <c r="D50"/>
      <c r="E50"/>
      <c r="F50"/>
      <c r="G50"/>
      <c r="H50"/>
      <c r="I50"/>
      <c r="J50"/>
      <c r="K50"/>
    </row>
    <row r="51" spans="2:11" x14ac:dyDescent="0.25">
      <c r="B51"/>
      <c r="C51"/>
      <c r="D51"/>
      <c r="E51"/>
      <c r="F51"/>
      <c r="G51"/>
      <c r="H51"/>
      <c r="I51"/>
      <c r="J51"/>
      <c r="K51"/>
    </row>
    <row r="52" spans="2:11" x14ac:dyDescent="0.25">
      <c r="B52"/>
      <c r="C52"/>
      <c r="D52"/>
      <c r="E52"/>
      <c r="F52"/>
      <c r="G52"/>
      <c r="H52"/>
      <c r="I52"/>
      <c r="J52"/>
      <c r="K52"/>
    </row>
    <row r="53" spans="2:11" x14ac:dyDescent="0.25">
      <c r="B53"/>
      <c r="C53"/>
      <c r="D53"/>
      <c r="E53"/>
      <c r="F53"/>
      <c r="G53"/>
      <c r="H53"/>
      <c r="I53"/>
      <c r="J53"/>
      <c r="K53"/>
    </row>
    <row r="54" spans="2:11" x14ac:dyDescent="0.25">
      <c r="B54"/>
      <c r="C54"/>
      <c r="D54"/>
      <c r="E54"/>
      <c r="F54"/>
      <c r="G54"/>
      <c r="H54"/>
      <c r="I54"/>
      <c r="J54"/>
      <c r="K54"/>
    </row>
    <row r="55" spans="2:11" x14ac:dyDescent="0.25">
      <c r="B55"/>
      <c r="C55"/>
      <c r="D55"/>
      <c r="E55"/>
      <c r="F55"/>
      <c r="G55"/>
      <c r="H55"/>
      <c r="I55"/>
      <c r="J55"/>
      <c r="K55"/>
    </row>
    <row r="56" spans="2:11" x14ac:dyDescent="0.25">
      <c r="B56"/>
      <c r="C56"/>
      <c r="D56"/>
      <c r="E56"/>
      <c r="F56"/>
      <c r="G56"/>
      <c r="H56"/>
      <c r="I56"/>
      <c r="J56"/>
      <c r="K56"/>
    </row>
    <row r="57" spans="2:11" x14ac:dyDescent="0.25">
      <c r="B57"/>
      <c r="C57"/>
      <c r="D57"/>
      <c r="E57"/>
      <c r="F57"/>
      <c r="G57"/>
      <c r="H57"/>
      <c r="I57"/>
      <c r="J57"/>
      <c r="K57"/>
    </row>
    <row r="58" spans="2:11" x14ac:dyDescent="0.25">
      <c r="B58"/>
      <c r="C58"/>
      <c r="D58"/>
      <c r="E58"/>
      <c r="F58"/>
      <c r="G58"/>
      <c r="H58"/>
      <c r="I58"/>
      <c r="J58"/>
      <c r="K58"/>
    </row>
    <row r="59" spans="2:11" x14ac:dyDescent="0.25">
      <c r="B59"/>
      <c r="C59"/>
      <c r="D59"/>
      <c r="E59"/>
      <c r="F59"/>
      <c r="G59"/>
      <c r="H59"/>
      <c r="I59"/>
      <c r="J59"/>
      <c r="K59"/>
    </row>
    <row r="60" spans="2:11" x14ac:dyDescent="0.25">
      <c r="B60"/>
      <c r="C60"/>
      <c r="D60"/>
      <c r="E60"/>
      <c r="F60"/>
      <c r="G60"/>
      <c r="H60"/>
      <c r="I60"/>
      <c r="J60"/>
      <c r="K60"/>
    </row>
    <row r="61" spans="2:11" x14ac:dyDescent="0.25">
      <c r="B61"/>
      <c r="C61"/>
      <c r="D61"/>
      <c r="E61"/>
      <c r="F61"/>
      <c r="G61"/>
      <c r="H61"/>
      <c r="I61"/>
      <c r="J61"/>
      <c r="K61"/>
    </row>
    <row r="62" spans="2:11" x14ac:dyDescent="0.25">
      <c r="B62"/>
      <c r="C62"/>
      <c r="D62"/>
      <c r="E62"/>
      <c r="F62"/>
      <c r="G62"/>
      <c r="H62"/>
      <c r="I62"/>
      <c r="J62"/>
      <c r="K62"/>
    </row>
    <row r="63" spans="2:11" x14ac:dyDescent="0.25">
      <c r="B63"/>
      <c r="C63"/>
      <c r="D63"/>
      <c r="E63"/>
      <c r="F63"/>
      <c r="G63"/>
      <c r="H63"/>
      <c r="I63"/>
      <c r="J63"/>
      <c r="K63"/>
    </row>
    <row r="64" spans="2:11" x14ac:dyDescent="0.25">
      <c r="B64"/>
      <c r="C64"/>
      <c r="D64"/>
      <c r="E64"/>
      <c r="F64"/>
      <c r="G64"/>
      <c r="H64"/>
      <c r="I64"/>
      <c r="J64"/>
      <c r="K64"/>
    </row>
    <row r="65" spans="2:11" x14ac:dyDescent="0.25">
      <c r="B65"/>
      <c r="C65"/>
      <c r="D65"/>
      <c r="E65"/>
      <c r="F65"/>
      <c r="G65"/>
      <c r="H65"/>
      <c r="I65"/>
      <c r="J65"/>
      <c r="K65"/>
    </row>
    <row r="66" spans="2:11" x14ac:dyDescent="0.25">
      <c r="B66"/>
      <c r="C66"/>
      <c r="D66"/>
      <c r="E66"/>
      <c r="F66"/>
      <c r="G66"/>
      <c r="H66"/>
      <c r="I66"/>
      <c r="J66"/>
      <c r="K66"/>
    </row>
  </sheetData>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dimension ref="B2:J86"/>
  <sheetViews>
    <sheetView showGridLines="0" zoomScaleNormal="100" workbookViewId="0">
      <selection activeCell="E26" sqref="E26"/>
    </sheetView>
  </sheetViews>
  <sheetFormatPr baseColWidth="10" defaultColWidth="11" defaultRowHeight="13.5" x14ac:dyDescent="0.25"/>
  <cols>
    <col min="1" max="3" width="11" style="17"/>
    <col min="4" max="4" width="15.125" style="17" bestFit="1" customWidth="1"/>
    <col min="5" max="5" width="17.5" style="17" customWidth="1"/>
    <col min="6" max="6" width="16.75" style="17" bestFit="1" customWidth="1"/>
    <col min="7" max="7" width="14.125" style="17" bestFit="1" customWidth="1"/>
    <col min="8" max="16384" width="11" style="17"/>
  </cols>
  <sheetData>
    <row r="2" spans="2:10" ht="21.75" customHeight="1" x14ac:dyDescent="0.25">
      <c r="B2" s="6" t="s">
        <v>67</v>
      </c>
      <c r="E2" s="23"/>
    </row>
    <row r="3" spans="2:10" ht="23.25" customHeight="1" thickBot="1" x14ac:dyDescent="0.3">
      <c r="B3" s="113" t="s">
        <v>56</v>
      </c>
      <c r="C3" s="113"/>
      <c r="D3" s="113"/>
      <c r="E3" s="113"/>
    </row>
    <row r="4" spans="2:10" ht="15.75" customHeight="1" thickBot="1" x14ac:dyDescent="0.3">
      <c r="B4" s="7" t="s">
        <v>31</v>
      </c>
      <c r="C4" s="9" t="s">
        <v>0</v>
      </c>
      <c r="D4" s="18" t="s">
        <v>2</v>
      </c>
      <c r="E4" s="26" t="s">
        <v>14</v>
      </c>
    </row>
    <row r="5" spans="2:10" x14ac:dyDescent="0.25">
      <c r="B5" s="32" t="s">
        <v>29</v>
      </c>
      <c r="C5" s="58" t="s">
        <v>10</v>
      </c>
      <c r="D5" s="43">
        <f>ATRD!E5+Fourniture!D5</f>
        <v>82.739590359858767</v>
      </c>
      <c r="E5" s="44">
        <f>ATRD!F5+'Transport &amp; stockage'!E6+'Transport &amp; stockage'!G6+Fourniture!E5</f>
        <v>127.670707919224</v>
      </c>
    </row>
    <row r="6" spans="2:10" x14ac:dyDescent="0.25">
      <c r="B6" s="29" t="s">
        <v>29</v>
      </c>
      <c r="C6" s="59" t="s">
        <v>11</v>
      </c>
      <c r="D6" s="43">
        <f>ATRD!E6+Fourniture!D6</f>
        <v>85.310841411213744</v>
      </c>
      <c r="E6" s="44">
        <f>ATRD!F6+'Transport &amp; stockage'!E7+'Transport &amp; stockage'!G7+Fourniture!E6</f>
        <v>128.78295148473381</v>
      </c>
    </row>
    <row r="7" spans="2:10" x14ac:dyDescent="0.25">
      <c r="B7" s="29" t="s">
        <v>29</v>
      </c>
      <c r="C7" s="59" t="s">
        <v>12</v>
      </c>
      <c r="D7" s="43">
        <f>ATRD!E7+Fourniture!D7</f>
        <v>191.70421931396419</v>
      </c>
      <c r="E7" s="44">
        <f>ATRD!F7+'Transport &amp; stockage'!E8+'Transport &amp; stockage'!G8+Fourniture!E7</f>
        <v>107.32416712981595</v>
      </c>
    </row>
    <row r="8" spans="2:10" ht="14.25" thickBot="1" x14ac:dyDescent="0.3">
      <c r="B8" s="30" t="s">
        <v>29</v>
      </c>
      <c r="C8" s="60" t="s">
        <v>13</v>
      </c>
      <c r="D8" s="45">
        <f>ATRD!E8+Fourniture!D8</f>
        <v>206.30106477707881</v>
      </c>
      <c r="E8" s="46">
        <f>ATRD!F8+'Transport &amp; stockage'!E9+'Transport &amp; stockage'!G9+Fourniture!E8</f>
        <v>107.28288393814643</v>
      </c>
    </row>
    <row r="9" spans="2:10" x14ac:dyDescent="0.25">
      <c r="B9" s="33"/>
      <c r="C9"/>
      <c r="D9"/>
      <c r="E9"/>
    </row>
    <row r="10" spans="2:10" x14ac:dyDescent="0.25">
      <c r="C10"/>
      <c r="D10"/>
      <c r="E10"/>
    </row>
    <row r="11" spans="2:10" x14ac:dyDescent="0.25">
      <c r="B11"/>
      <c r="C11"/>
      <c r="D11"/>
      <c r="E11" s="70"/>
    </row>
    <row r="12" spans="2:10" x14ac:dyDescent="0.25">
      <c r="B12" s="81"/>
      <c r="C12"/>
      <c r="D12"/>
      <c r="E12"/>
      <c r="F12"/>
    </row>
    <row r="13" spans="2:10" x14ac:dyDescent="0.25">
      <c r="B13"/>
      <c r="C13"/>
      <c r="D13"/>
      <c r="E13"/>
    </row>
    <row r="14" spans="2:10" x14ac:dyDescent="0.25">
      <c r="B14" s="50"/>
      <c r="C14"/>
      <c r="D14"/>
      <c r="E14"/>
      <c r="F14"/>
    </row>
    <row r="15" spans="2:10" x14ac:dyDescent="0.25">
      <c r="B15"/>
      <c r="C15"/>
      <c r="D15"/>
      <c r="E15"/>
      <c r="F15"/>
    </row>
    <row r="16" spans="2:10" x14ac:dyDescent="0.25">
      <c r="B16"/>
      <c r="C16"/>
      <c r="D16"/>
      <c r="E16"/>
      <c r="F16"/>
      <c r="G16"/>
      <c r="H16"/>
      <c r="I16"/>
      <c r="J16"/>
    </row>
    <row r="17" spans="2:10" x14ac:dyDescent="0.25">
      <c r="B17"/>
      <c r="C17"/>
      <c r="D17"/>
      <c r="E17"/>
      <c r="F17"/>
      <c r="G17"/>
      <c r="H17"/>
      <c r="I17"/>
      <c r="J17"/>
    </row>
    <row r="18" spans="2:10" x14ac:dyDescent="0.25">
      <c r="B18"/>
      <c r="C18"/>
      <c r="D18"/>
      <c r="E18"/>
      <c r="F18"/>
      <c r="G18"/>
      <c r="H18"/>
      <c r="I18"/>
      <c r="J18"/>
    </row>
    <row r="19" spans="2:10" x14ac:dyDescent="0.25">
      <c r="B19"/>
      <c r="C19"/>
      <c r="D19"/>
      <c r="E19"/>
      <c r="F19"/>
      <c r="G19"/>
      <c r="H19"/>
      <c r="I19"/>
      <c r="J19"/>
    </row>
    <row r="20" spans="2:10" x14ac:dyDescent="0.25">
      <c r="B20"/>
      <c r="C20"/>
      <c r="D20"/>
      <c r="E20"/>
      <c r="F20"/>
      <c r="G20"/>
      <c r="H20"/>
      <c r="I20"/>
      <c r="J20"/>
    </row>
    <row r="21" spans="2:10" x14ac:dyDescent="0.25">
      <c r="B21"/>
      <c r="C21"/>
      <c r="D21"/>
      <c r="E21"/>
      <c r="F21"/>
      <c r="G21"/>
      <c r="H21"/>
      <c r="I21"/>
      <c r="J21"/>
    </row>
    <row r="22" spans="2:10" x14ac:dyDescent="0.25">
      <c r="B22"/>
      <c r="C22"/>
      <c r="D22"/>
      <c r="E22"/>
      <c r="F22"/>
      <c r="G22"/>
      <c r="H22"/>
      <c r="I22"/>
      <c r="J22"/>
    </row>
    <row r="23" spans="2:10" x14ac:dyDescent="0.25">
      <c r="B23"/>
      <c r="C23"/>
      <c r="D23"/>
      <c r="E23"/>
      <c r="F23"/>
      <c r="G23"/>
      <c r="H23"/>
      <c r="I23"/>
      <c r="J23"/>
    </row>
    <row r="24" spans="2:10" x14ac:dyDescent="0.25">
      <c r="B24"/>
      <c r="C24"/>
      <c r="D24"/>
      <c r="E24"/>
      <c r="F24"/>
      <c r="G24"/>
      <c r="H24"/>
      <c r="I24"/>
      <c r="J24"/>
    </row>
    <row r="25" spans="2:10" x14ac:dyDescent="0.25">
      <c r="B25"/>
      <c r="C25"/>
      <c r="D25"/>
      <c r="E25"/>
    </row>
    <row r="26" spans="2:10" x14ac:dyDescent="0.25">
      <c r="B26"/>
      <c r="C26"/>
      <c r="D26"/>
      <c r="E26"/>
    </row>
    <row r="27" spans="2:10" x14ac:dyDescent="0.25">
      <c r="B27"/>
      <c r="C27"/>
      <c r="D27"/>
      <c r="E27"/>
    </row>
    <row r="28" spans="2:10" x14ac:dyDescent="0.25">
      <c r="B28"/>
      <c r="C28"/>
      <c r="D28"/>
      <c r="E28"/>
    </row>
    <row r="29" spans="2:10" x14ac:dyDescent="0.25">
      <c r="B29"/>
      <c r="C29"/>
      <c r="D29"/>
      <c r="E29"/>
    </row>
    <row r="30" spans="2:10" x14ac:dyDescent="0.25">
      <c r="B30"/>
      <c r="C30"/>
      <c r="D30"/>
      <c r="E30"/>
    </row>
    <row r="31" spans="2:10" x14ac:dyDescent="0.25">
      <c r="B31"/>
      <c r="C31"/>
      <c r="D31"/>
      <c r="E31"/>
    </row>
    <row r="32" spans="2:10" x14ac:dyDescent="0.25">
      <c r="B32"/>
      <c r="C32"/>
      <c r="D32"/>
      <c r="E32"/>
    </row>
    <row r="33" spans="2:5" x14ac:dyDescent="0.25">
      <c r="B33"/>
      <c r="C33"/>
      <c r="D33"/>
      <c r="E33"/>
    </row>
    <row r="34" spans="2:5" x14ac:dyDescent="0.25">
      <c r="B34"/>
      <c r="C34"/>
      <c r="D34"/>
      <c r="E34"/>
    </row>
    <row r="35" spans="2:5" x14ac:dyDescent="0.25">
      <c r="B35"/>
      <c r="C35"/>
      <c r="D35"/>
      <c r="E35"/>
    </row>
    <row r="36" spans="2:5" x14ac:dyDescent="0.25">
      <c r="B36"/>
      <c r="C36"/>
      <c r="D36"/>
      <c r="E36"/>
    </row>
    <row r="37" spans="2:5" x14ac:dyDescent="0.25">
      <c r="B37"/>
      <c r="C37"/>
      <c r="D37"/>
      <c r="E37"/>
    </row>
    <row r="38" spans="2:5" x14ac:dyDescent="0.25">
      <c r="B38"/>
      <c r="C38"/>
      <c r="D38"/>
      <c r="E38"/>
    </row>
    <row r="39" spans="2:5" x14ac:dyDescent="0.25">
      <c r="B39"/>
      <c r="C39"/>
      <c r="D39"/>
      <c r="E39"/>
    </row>
    <row r="40" spans="2:5" x14ac:dyDescent="0.25">
      <c r="B40"/>
      <c r="C40"/>
      <c r="D40"/>
      <c r="E40"/>
    </row>
    <row r="41" spans="2:5" x14ac:dyDescent="0.25">
      <c r="B41"/>
      <c r="C41"/>
      <c r="D41"/>
      <c r="E41"/>
    </row>
    <row r="42" spans="2:5" x14ac:dyDescent="0.25">
      <c r="B42"/>
      <c r="C42"/>
      <c r="D42"/>
      <c r="E42"/>
    </row>
    <row r="43" spans="2:5" x14ac:dyDescent="0.25">
      <c r="B43"/>
      <c r="C43"/>
      <c r="D43"/>
      <c r="E43"/>
    </row>
    <row r="44" spans="2:5" x14ac:dyDescent="0.25">
      <c r="B44"/>
      <c r="C44"/>
      <c r="D44"/>
      <c r="E44"/>
    </row>
    <row r="45" spans="2:5" x14ac:dyDescent="0.25">
      <c r="B45"/>
      <c r="C45"/>
      <c r="D45"/>
      <c r="E45"/>
    </row>
    <row r="46" spans="2:5" x14ac:dyDescent="0.25">
      <c r="B46"/>
      <c r="C46"/>
      <c r="D46"/>
      <c r="E46"/>
    </row>
    <row r="47" spans="2:5" x14ac:dyDescent="0.25">
      <c r="B47"/>
      <c r="C47"/>
      <c r="D47"/>
      <c r="E47"/>
    </row>
    <row r="48" spans="2:5" x14ac:dyDescent="0.25">
      <c r="B48"/>
      <c r="C48"/>
      <c r="D48"/>
      <c r="E48"/>
    </row>
    <row r="49" spans="2:5" x14ac:dyDescent="0.25">
      <c r="B49"/>
      <c r="C49"/>
      <c r="D49"/>
      <c r="E49"/>
    </row>
    <row r="50" spans="2:5" x14ac:dyDescent="0.25">
      <c r="B50"/>
      <c r="C50"/>
      <c r="D50"/>
      <c r="E50"/>
    </row>
    <row r="51" spans="2:5" x14ac:dyDescent="0.25">
      <c r="B51"/>
      <c r="C51"/>
      <c r="D51"/>
      <c r="E51"/>
    </row>
    <row r="52" spans="2:5" x14ac:dyDescent="0.25">
      <c r="B52"/>
      <c r="C52"/>
      <c r="D52"/>
      <c r="E52"/>
    </row>
    <row r="53" spans="2:5" x14ac:dyDescent="0.25">
      <c r="B53"/>
      <c r="C53"/>
      <c r="D53"/>
      <c r="E53"/>
    </row>
    <row r="54" spans="2:5" x14ac:dyDescent="0.25">
      <c r="B54"/>
      <c r="C54"/>
      <c r="D54"/>
      <c r="E54"/>
    </row>
    <row r="55" spans="2:5" x14ac:dyDescent="0.25">
      <c r="B55"/>
      <c r="C55"/>
      <c r="D55"/>
      <c r="E55"/>
    </row>
    <row r="56" spans="2:5" x14ac:dyDescent="0.25">
      <c r="B56"/>
      <c r="C56"/>
      <c r="D56"/>
      <c r="E56"/>
    </row>
    <row r="57" spans="2:5" x14ac:dyDescent="0.25">
      <c r="B57"/>
      <c r="C57"/>
      <c r="D57"/>
      <c r="E57"/>
    </row>
    <row r="58" spans="2:5" x14ac:dyDescent="0.25">
      <c r="B58"/>
      <c r="C58"/>
      <c r="D58"/>
      <c r="E58"/>
    </row>
    <row r="59" spans="2:5" x14ac:dyDescent="0.25">
      <c r="B59"/>
      <c r="C59"/>
      <c r="D59"/>
      <c r="E59"/>
    </row>
    <row r="60" spans="2:5" x14ac:dyDescent="0.25">
      <c r="B60"/>
      <c r="C60"/>
      <c r="D60"/>
      <c r="E60"/>
    </row>
    <row r="61" spans="2:5" x14ac:dyDescent="0.25">
      <c r="B61"/>
      <c r="C61"/>
      <c r="D61"/>
      <c r="E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row r="75" spans="2:5" x14ac:dyDescent="0.25">
      <c r="B75"/>
      <c r="C75"/>
      <c r="D75"/>
      <c r="E75"/>
    </row>
    <row r="76" spans="2:5" x14ac:dyDescent="0.25">
      <c r="B76"/>
      <c r="C76"/>
      <c r="D76"/>
      <c r="E76"/>
    </row>
    <row r="77" spans="2:5" x14ac:dyDescent="0.25">
      <c r="B77"/>
      <c r="C77"/>
      <c r="D77"/>
      <c r="E77"/>
    </row>
    <row r="78" spans="2:5" x14ac:dyDescent="0.25">
      <c r="B78"/>
      <c r="C78"/>
      <c r="D78"/>
      <c r="E78"/>
    </row>
    <row r="79" spans="2:5" x14ac:dyDescent="0.25">
      <c r="B79"/>
      <c r="C79"/>
      <c r="D79"/>
      <c r="E79"/>
    </row>
    <row r="80" spans="2:5" x14ac:dyDescent="0.25">
      <c r="B80"/>
      <c r="C80"/>
      <c r="D80"/>
      <c r="E80"/>
    </row>
    <row r="81" spans="2:5" x14ac:dyDescent="0.25">
      <c r="B81"/>
      <c r="C81"/>
      <c r="D81"/>
      <c r="E81"/>
    </row>
    <row r="82" spans="2:5" x14ac:dyDescent="0.25">
      <c r="B82"/>
      <c r="C82"/>
      <c r="D82"/>
      <c r="E82"/>
    </row>
    <row r="83" spans="2:5" x14ac:dyDescent="0.25">
      <c r="B83"/>
      <c r="C83"/>
      <c r="D83"/>
      <c r="E83"/>
    </row>
    <row r="84" spans="2:5" x14ac:dyDescent="0.25">
      <c r="B84"/>
      <c r="C84"/>
      <c r="D84"/>
      <c r="E84"/>
    </row>
    <row r="85" spans="2:5" x14ac:dyDescent="0.25">
      <c r="B85"/>
      <c r="C85"/>
      <c r="D85"/>
      <c r="E85"/>
    </row>
    <row r="86" spans="2:5" x14ac:dyDescent="0.25">
      <c r="B86"/>
      <c r="C86"/>
      <c r="D86"/>
      <c r="E86"/>
    </row>
  </sheetData>
  <mergeCells count="1">
    <mergeCell ref="B3:E3"/>
  </mergeCells>
  <pageMargins left="0.7" right="0.7" top="0.75" bottom="0.75" header="0.3" footer="0.3"/>
  <pageSetup paperSize="9" scale="62"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dimension ref="A2:M32"/>
  <sheetViews>
    <sheetView showGridLines="0" tabSelected="1" zoomScale="115" zoomScaleNormal="115" workbookViewId="0">
      <selection activeCell="E15" sqref="E15"/>
    </sheetView>
  </sheetViews>
  <sheetFormatPr baseColWidth="10" defaultColWidth="11" defaultRowHeight="13.5" x14ac:dyDescent="0.25"/>
  <cols>
    <col min="1" max="3" width="11" style="17"/>
    <col min="4" max="4" width="16.75" style="17" bestFit="1" customWidth="1"/>
    <col min="5" max="5" width="15.625" style="17" customWidth="1"/>
    <col min="6" max="6" width="12.875" style="17" customWidth="1"/>
    <col min="7" max="10" width="9.625" style="17" customWidth="1"/>
    <col min="11" max="11" width="26.125" style="17" customWidth="1"/>
    <col min="12" max="12" width="9.625" style="17" customWidth="1"/>
    <col min="13" max="16384" width="11" style="17"/>
  </cols>
  <sheetData>
    <row r="2" spans="2:13" ht="21.75" customHeight="1" x14ac:dyDescent="0.25">
      <c r="B2" s="6" t="s">
        <v>70</v>
      </c>
      <c r="H2" s="20"/>
      <c r="I2" s="21"/>
      <c r="K2" s="22"/>
      <c r="L2" s="23"/>
    </row>
    <row r="3" spans="2:13" ht="23.25" customHeight="1" thickBot="1" x14ac:dyDescent="0.3">
      <c r="B3" s="113" t="s">
        <v>71</v>
      </c>
      <c r="C3" s="113"/>
      <c r="D3" s="113"/>
      <c r="E3" s="113"/>
      <c r="G3"/>
      <c r="H3" s="20"/>
      <c r="I3" s="21"/>
      <c r="K3" s="22"/>
      <c r="L3" s="23"/>
    </row>
    <row r="4" spans="2:13" ht="14.25" customHeight="1" x14ac:dyDescent="0.25">
      <c r="B4" s="111" t="s">
        <v>31</v>
      </c>
      <c r="C4" s="112" t="s">
        <v>0</v>
      </c>
      <c r="D4" s="115" t="s">
        <v>2</v>
      </c>
      <c r="E4" s="117" t="s">
        <v>72</v>
      </c>
      <c r="F4" s="115"/>
      <c r="G4" s="115"/>
      <c r="H4" s="115"/>
      <c r="I4" s="115"/>
      <c r="J4" s="118"/>
      <c r="K4" s="22"/>
    </row>
    <row r="5" spans="2:13" ht="15.75" thickBot="1" x14ac:dyDescent="0.3">
      <c r="B5" s="106"/>
      <c r="C5" s="107"/>
      <c r="D5" s="116"/>
      <c r="E5" s="24" t="s">
        <v>32</v>
      </c>
      <c r="F5" s="31" t="s">
        <v>33</v>
      </c>
      <c r="G5" s="31" t="s">
        <v>34</v>
      </c>
      <c r="H5" s="31" t="s">
        <v>35</v>
      </c>
      <c r="I5" s="31" t="s">
        <v>36</v>
      </c>
      <c r="J5" s="60" t="s">
        <v>37</v>
      </c>
      <c r="K5" s="22"/>
    </row>
    <row r="6" spans="2:13" ht="15" x14ac:dyDescent="0.25">
      <c r="B6" s="29" t="s">
        <v>29</v>
      </c>
      <c r="C6" s="59" t="s">
        <v>10</v>
      </c>
      <c r="D6" s="67">
        <v>82.679999999999993</v>
      </c>
      <c r="E6" s="134">
        <v>12.77</v>
      </c>
      <c r="F6" s="134">
        <f>E6</f>
        <v>12.77</v>
      </c>
      <c r="G6" s="134">
        <f t="shared" ref="G6:J6" si="0">F6</f>
        <v>12.77</v>
      </c>
      <c r="H6" s="134">
        <f t="shared" si="0"/>
        <v>12.77</v>
      </c>
      <c r="I6" s="134">
        <f t="shared" si="0"/>
        <v>12.77</v>
      </c>
      <c r="J6" s="135">
        <f t="shared" si="0"/>
        <v>12.77</v>
      </c>
      <c r="K6" s="22"/>
    </row>
    <row r="7" spans="2:13" ht="15" x14ac:dyDescent="0.25">
      <c r="B7" s="29" t="s">
        <v>29</v>
      </c>
      <c r="C7" s="59" t="s">
        <v>11</v>
      </c>
      <c r="D7" s="68">
        <v>85.320000000000007</v>
      </c>
      <c r="E7" s="128">
        <v>12.88</v>
      </c>
      <c r="F7" s="128">
        <f>E7</f>
        <v>12.88</v>
      </c>
      <c r="G7" s="128">
        <f t="shared" ref="G7:J7" si="1">F7</f>
        <v>12.88</v>
      </c>
      <c r="H7" s="128">
        <f t="shared" si="1"/>
        <v>12.88</v>
      </c>
      <c r="I7" s="128">
        <f t="shared" si="1"/>
        <v>12.88</v>
      </c>
      <c r="J7" s="136">
        <f t="shared" si="1"/>
        <v>12.88</v>
      </c>
      <c r="K7" s="22"/>
    </row>
    <row r="8" spans="2:13" ht="15" x14ac:dyDescent="0.25">
      <c r="B8" s="29" t="s">
        <v>29</v>
      </c>
      <c r="C8" s="59" t="s">
        <v>12</v>
      </c>
      <c r="D8" s="68">
        <v>203.39999999999998</v>
      </c>
      <c r="E8" s="128">
        <v>10.61</v>
      </c>
      <c r="F8" s="129">
        <f>E8+0.06</f>
        <v>10.67</v>
      </c>
      <c r="G8" s="129">
        <f t="shared" ref="G8:J8" si="2">F8+0.06</f>
        <v>10.73</v>
      </c>
      <c r="H8" s="129">
        <f t="shared" si="2"/>
        <v>10.790000000000001</v>
      </c>
      <c r="I8" s="129">
        <f t="shared" si="2"/>
        <v>10.850000000000001</v>
      </c>
      <c r="J8" s="130">
        <f t="shared" si="2"/>
        <v>10.910000000000002</v>
      </c>
      <c r="K8" s="22"/>
    </row>
    <row r="9" spans="2:13" ht="15.75" thickBot="1" x14ac:dyDescent="0.3">
      <c r="B9" s="30" t="s">
        <v>29</v>
      </c>
      <c r="C9" s="60" t="s">
        <v>13</v>
      </c>
      <c r="D9" s="69">
        <v>203.39999999999998</v>
      </c>
      <c r="E9" s="131">
        <v>10.61</v>
      </c>
      <c r="F9" s="132">
        <f>E9+0.06</f>
        <v>10.67</v>
      </c>
      <c r="G9" s="132">
        <f t="shared" ref="G9:J9" si="3">F9+0.06</f>
        <v>10.73</v>
      </c>
      <c r="H9" s="132">
        <f t="shared" si="3"/>
        <v>10.790000000000001</v>
      </c>
      <c r="I9" s="132">
        <f t="shared" si="3"/>
        <v>10.850000000000001</v>
      </c>
      <c r="J9" s="133">
        <f t="shared" si="3"/>
        <v>10.910000000000002</v>
      </c>
      <c r="K9" s="22"/>
    </row>
    <row r="10" spans="2:13" ht="15" x14ac:dyDescent="0.25">
      <c r="D10" s="28"/>
      <c r="E10"/>
      <c r="F10"/>
      <c r="G10"/>
      <c r="H10"/>
      <c r="I10"/>
      <c r="J10"/>
      <c r="K10" s="22"/>
      <c r="L10"/>
      <c r="M10"/>
    </row>
    <row r="11" spans="2:13" ht="15" x14ac:dyDescent="0.25">
      <c r="D11" s="47"/>
      <c r="E11"/>
      <c r="F11"/>
      <c r="G11"/>
      <c r="H11"/>
      <c r="I11"/>
      <c r="J11"/>
      <c r="K11" s="22"/>
      <c r="L11"/>
      <c r="M11"/>
    </row>
    <row r="12" spans="2:13" ht="15" x14ac:dyDescent="0.25">
      <c r="D12"/>
      <c r="E12"/>
      <c r="F12"/>
      <c r="G12"/>
      <c r="H12"/>
      <c r="I12"/>
      <c r="J12"/>
      <c r="K12" s="22"/>
      <c r="L12"/>
      <c r="M12"/>
    </row>
    <row r="13" spans="2:13" ht="13.5" customHeight="1" x14ac:dyDescent="0.25">
      <c r="D13"/>
      <c r="E13"/>
      <c r="F13"/>
      <c r="G13"/>
      <c r="H13"/>
      <c r="I13"/>
      <c r="J13"/>
      <c r="K13" s="22"/>
      <c r="L13"/>
      <c r="M13"/>
    </row>
    <row r="14" spans="2:13" ht="15" x14ac:dyDescent="0.25">
      <c r="D14"/>
      <c r="E14"/>
      <c r="F14"/>
      <c r="G14"/>
      <c r="H14"/>
      <c r="I14"/>
      <c r="J14"/>
      <c r="K14" s="22"/>
      <c r="L14" s="27"/>
    </row>
    <row r="15" spans="2:13" x14ac:dyDescent="0.25">
      <c r="D15"/>
      <c r="E15"/>
      <c r="F15"/>
      <c r="G15"/>
      <c r="H15"/>
      <c r="I15"/>
      <c r="J15"/>
      <c r="K15"/>
    </row>
    <row r="16" spans="2:13" x14ac:dyDescent="0.25">
      <c r="D16"/>
      <c r="E16"/>
      <c r="F16"/>
      <c r="G16"/>
      <c r="H16"/>
      <c r="I16"/>
      <c r="J16"/>
    </row>
    <row r="17" spans="1:10" x14ac:dyDescent="0.25">
      <c r="D17"/>
      <c r="E17"/>
      <c r="F17"/>
      <c r="G17"/>
      <c r="H17"/>
      <c r="I17"/>
      <c r="J17"/>
    </row>
    <row r="18" spans="1:10" x14ac:dyDescent="0.25">
      <c r="D18"/>
      <c r="E18"/>
      <c r="F18"/>
      <c r="G18"/>
      <c r="H18"/>
      <c r="I18"/>
      <c r="J18"/>
    </row>
    <row r="19" spans="1:10" x14ac:dyDescent="0.25">
      <c r="D19"/>
      <c r="E19"/>
      <c r="F19"/>
      <c r="G19"/>
      <c r="H19"/>
      <c r="I19"/>
      <c r="J19"/>
    </row>
    <row r="22" spans="1:10" x14ac:dyDescent="0.25">
      <c r="E22"/>
      <c r="F22"/>
      <c r="G22"/>
      <c r="H22"/>
      <c r="I22"/>
      <c r="J22"/>
    </row>
    <row r="25" spans="1:10" x14ac:dyDescent="0.25">
      <c r="E25"/>
      <c r="F25"/>
      <c r="G25"/>
      <c r="H25"/>
      <c r="I25"/>
      <c r="J25"/>
    </row>
    <row r="28" spans="1:10" x14ac:dyDescent="0.25">
      <c r="E28"/>
      <c r="F28"/>
      <c r="G28"/>
      <c r="H28"/>
      <c r="I28"/>
      <c r="J28"/>
    </row>
    <row r="30" spans="1:10" x14ac:dyDescent="0.25">
      <c r="A30" s="114"/>
      <c r="B30" s="114"/>
      <c r="C30" s="114"/>
      <c r="D30" s="114"/>
      <c r="E30" s="114"/>
      <c r="F30" s="114"/>
      <c r="G30" s="114"/>
      <c r="H30" s="114"/>
      <c r="I30" s="114"/>
    </row>
    <row r="31" spans="1:10" x14ac:dyDescent="0.25">
      <c r="A31" s="114"/>
      <c r="B31" s="114"/>
      <c r="C31" s="114"/>
      <c r="D31" s="114"/>
      <c r="E31" s="114"/>
      <c r="F31" s="114"/>
      <c r="G31" s="114"/>
      <c r="H31" s="114"/>
      <c r="I31" s="114"/>
    </row>
    <row r="32" spans="1:10" x14ac:dyDescent="0.25">
      <c r="A32" s="114"/>
      <c r="B32" s="114"/>
      <c r="C32" s="114"/>
      <c r="D32" s="114"/>
      <c r="E32" s="114"/>
      <c r="F32" s="114"/>
      <c r="G32" s="114"/>
      <c r="H32" s="114"/>
      <c r="I32" s="114"/>
    </row>
  </sheetData>
  <mergeCells count="6">
    <mergeCell ref="A30:I32"/>
    <mergeCell ref="B3:E3"/>
    <mergeCell ref="B4:B5"/>
    <mergeCell ref="C4:C5"/>
    <mergeCell ref="D4:D5"/>
    <mergeCell ref="E4:J4"/>
  </mergeCells>
  <pageMargins left="0.7" right="0.7" top="0.75" bottom="0.75" header="0.3" footer="0.3"/>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23"/>
  <sheetViews>
    <sheetView showGridLines="0" zoomScaleNormal="100" workbookViewId="0">
      <selection activeCell="H16" sqref="H16"/>
    </sheetView>
  </sheetViews>
  <sheetFormatPr baseColWidth="10" defaultColWidth="11" defaultRowHeight="13.5" x14ac:dyDescent="0.25"/>
  <cols>
    <col min="1" max="1" width="11" style="17"/>
    <col min="2" max="2" width="12.625" style="17" customWidth="1"/>
    <col min="3" max="3" width="11" style="17"/>
    <col min="4" max="4" width="12.5" style="17" bestFit="1" customWidth="1"/>
    <col min="5" max="5" width="15.625" style="17" customWidth="1"/>
    <col min="6" max="6" width="12.875" style="17" customWidth="1"/>
    <col min="7" max="12" width="9.625" style="17" customWidth="1"/>
    <col min="13" max="16384" width="11" style="17"/>
  </cols>
  <sheetData>
    <row r="2" spans="2:13" ht="21.75" customHeight="1" x14ac:dyDescent="0.25">
      <c r="B2" s="6" t="s">
        <v>69</v>
      </c>
      <c r="H2" s="20"/>
      <c r="I2" s="21"/>
      <c r="K2" s="22"/>
      <c r="L2" s="23"/>
    </row>
    <row r="3" spans="2:13" ht="23.25" customHeight="1" thickBot="1" x14ac:dyDescent="0.3">
      <c r="B3" s="113" t="s">
        <v>47</v>
      </c>
      <c r="C3" s="113"/>
      <c r="D3" s="113"/>
      <c r="E3" s="113"/>
      <c r="G3"/>
      <c r="H3" s="20"/>
      <c r="I3" s="21"/>
      <c r="K3" s="22"/>
      <c r="L3" s="23"/>
    </row>
    <row r="4" spans="2:13" ht="15" x14ac:dyDescent="0.25">
      <c r="B4" s="111" t="s">
        <v>31</v>
      </c>
      <c r="C4" s="112" t="s">
        <v>0</v>
      </c>
      <c r="D4" s="126" t="s">
        <v>2</v>
      </c>
      <c r="E4" s="117" t="s">
        <v>73</v>
      </c>
      <c r="F4" s="115"/>
      <c r="G4" s="115"/>
      <c r="H4" s="115"/>
      <c r="I4" s="115"/>
      <c r="J4" s="118"/>
      <c r="K4" s="22"/>
    </row>
    <row r="5" spans="2:13" ht="14.25" thickBot="1" x14ac:dyDescent="0.3">
      <c r="B5" s="106"/>
      <c r="C5" s="107"/>
      <c r="D5" s="127"/>
      <c r="E5" s="17" t="s">
        <v>32</v>
      </c>
      <c r="F5" s="17" t="s">
        <v>33</v>
      </c>
      <c r="G5" s="17" t="s">
        <v>34</v>
      </c>
      <c r="H5" s="17" t="s">
        <v>35</v>
      </c>
      <c r="I5" s="17" t="s">
        <v>36</v>
      </c>
      <c r="J5" s="59" t="s">
        <v>37</v>
      </c>
    </row>
    <row r="6" spans="2:13" x14ac:dyDescent="0.25">
      <c r="B6" s="29" t="s">
        <v>9</v>
      </c>
      <c r="C6" s="59" t="s">
        <v>10</v>
      </c>
      <c r="D6" s="75">
        <f>('TRV proposé'!D6+C$16)*(1+C$17)</f>
        <v>97.792132337765992</v>
      </c>
      <c r="E6" s="137">
        <f>(1+$C$18)*($C$19+'TRV proposé'!E6)</f>
        <v>25.416</v>
      </c>
      <c r="F6" s="138">
        <f>(1+$C$18)*($C$19+'TRV proposé'!F6)</f>
        <v>25.416</v>
      </c>
      <c r="G6" s="138">
        <f>(1+$C$18)*($C$19+'TRV proposé'!G6)</f>
        <v>25.416</v>
      </c>
      <c r="H6" s="138">
        <f>(1+$C$18)*($C$19+'TRV proposé'!H6)</f>
        <v>25.416</v>
      </c>
      <c r="I6" s="138">
        <f>(1+$C$18)*($C$19+'TRV proposé'!I6)</f>
        <v>25.416</v>
      </c>
      <c r="J6" s="139">
        <f>(1+$C$18)*($C$19+'TRV proposé'!J6)</f>
        <v>25.416</v>
      </c>
      <c r="L6"/>
      <c r="M6"/>
    </row>
    <row r="7" spans="2:13" x14ac:dyDescent="0.25">
      <c r="B7" s="29" t="s">
        <v>9</v>
      </c>
      <c r="C7" s="59" t="s">
        <v>11</v>
      </c>
      <c r="D7" s="76">
        <f>('TRV proposé'!D7+C$16)*(1+C$17)</f>
        <v>100.57733233776601</v>
      </c>
      <c r="E7" s="140">
        <f>(1+$C$18)*($C$19+'TRV proposé'!E7)</f>
        <v>25.547999999999998</v>
      </c>
      <c r="F7" s="141">
        <f>(1+$C$18)*($C$19+'TRV proposé'!F7)</f>
        <v>25.547999999999998</v>
      </c>
      <c r="G7" s="141">
        <f>(1+$C$18)*($C$19+'TRV proposé'!G7)</f>
        <v>25.547999999999998</v>
      </c>
      <c r="H7" s="141">
        <f>(1+$C$18)*($C$19+'TRV proposé'!H7)</f>
        <v>25.547999999999998</v>
      </c>
      <c r="I7" s="141">
        <f>(1+$C$18)*($C$19+'TRV proposé'!I7)</f>
        <v>25.547999999999998</v>
      </c>
      <c r="J7" s="142">
        <f>(1+$C$18)*($C$19+'TRV proposé'!J7)</f>
        <v>25.547999999999998</v>
      </c>
      <c r="L7"/>
      <c r="M7"/>
    </row>
    <row r="8" spans="2:13" x14ac:dyDescent="0.25">
      <c r="B8" s="29" t="s">
        <v>9</v>
      </c>
      <c r="C8" s="59" t="s">
        <v>12</v>
      </c>
      <c r="D8" s="76">
        <f>('TRV proposé'!D8+D$16)*(1+C$17)</f>
        <v>249.47883113333395</v>
      </c>
      <c r="E8" s="140">
        <f>(1+$C$18)*($C$19+'TRV proposé'!E8)</f>
        <v>22.823999999999998</v>
      </c>
      <c r="F8" s="141">
        <f>(1+$C$18)*($C$19+'TRV proposé'!F8)</f>
        <v>22.895999999999997</v>
      </c>
      <c r="G8" s="141">
        <f>(1+$C$18)*($C$19+'TRV proposé'!G8)</f>
        <v>22.968</v>
      </c>
      <c r="H8" s="141">
        <f>(1+$C$18)*($C$19+'TRV proposé'!H8)</f>
        <v>23.040000000000003</v>
      </c>
      <c r="I8" s="141">
        <f>(1+$C$18)*($C$19+'TRV proposé'!I8)</f>
        <v>23.112000000000002</v>
      </c>
      <c r="J8" s="142">
        <f>(1+$C$18)*($C$19+'TRV proposé'!J8)</f>
        <v>23.184000000000001</v>
      </c>
      <c r="K8" s="19"/>
      <c r="L8"/>
      <c r="M8"/>
    </row>
    <row r="9" spans="2:13" ht="14.25" thickBot="1" x14ac:dyDescent="0.3">
      <c r="B9" s="30" t="s">
        <v>9</v>
      </c>
      <c r="C9" s="60" t="s">
        <v>13</v>
      </c>
      <c r="D9" s="77">
        <f>('TRV proposé'!D9+D$16)*(1+C$17)</f>
        <v>249.47883113333395</v>
      </c>
      <c r="E9" s="143">
        <f>(1+$C$18)*($C$19+'TRV proposé'!E9)</f>
        <v>22.823999999999998</v>
      </c>
      <c r="F9" s="144">
        <f>(1+$C$18)*($C$19+'TRV proposé'!F9)</f>
        <v>22.895999999999997</v>
      </c>
      <c r="G9" s="144">
        <f>(1+$C$18)*($C$19+'TRV proposé'!G9)</f>
        <v>22.968</v>
      </c>
      <c r="H9" s="144">
        <f>(1+$C$18)*($C$19+'TRV proposé'!H9)</f>
        <v>23.040000000000003</v>
      </c>
      <c r="I9" s="144">
        <f>(1+$C$18)*($C$19+'TRV proposé'!I9)</f>
        <v>23.112000000000002</v>
      </c>
      <c r="J9" s="145">
        <f>(1+$C$18)*($C$19+'TRV proposé'!J9)</f>
        <v>23.184000000000001</v>
      </c>
      <c r="L9"/>
      <c r="M9"/>
    </row>
    <row r="10" spans="2:13" x14ac:dyDescent="0.25">
      <c r="D10" s="28"/>
      <c r="E10" s="28"/>
      <c r="F10" s="28"/>
      <c r="G10"/>
      <c r="H10" s="28"/>
      <c r="I10" s="28"/>
      <c r="L10"/>
      <c r="M10"/>
    </row>
    <row r="11" spans="2:13" x14ac:dyDescent="0.25">
      <c r="D11" s="47"/>
      <c r="E11" s="47"/>
      <c r="F11" s="28"/>
      <c r="G11"/>
      <c r="H11" s="28"/>
      <c r="I11" s="28"/>
      <c r="J11"/>
      <c r="K11"/>
      <c r="L11"/>
      <c r="M11"/>
    </row>
    <row r="12" spans="2:13" x14ac:dyDescent="0.25">
      <c r="D12"/>
      <c r="E12"/>
      <c r="F12" s="28"/>
      <c r="G12" s="28"/>
      <c r="H12" s="28"/>
      <c r="I12" s="28"/>
      <c r="J12"/>
      <c r="K12"/>
      <c r="L12" s="57"/>
      <c r="M12" s="57"/>
    </row>
    <row r="13" spans="2:13" ht="14.25" thickBot="1" x14ac:dyDescent="0.3">
      <c r="E13" s="66"/>
      <c r="G13" s="28"/>
      <c r="H13" s="28"/>
      <c r="I13" s="28"/>
      <c r="J13"/>
      <c r="K13"/>
      <c r="L13" s="27"/>
    </row>
    <row r="14" spans="2:13" ht="14.25" thickBot="1" x14ac:dyDescent="0.3">
      <c r="B14" s="123" t="s">
        <v>68</v>
      </c>
      <c r="C14" s="124"/>
      <c r="D14" s="125"/>
      <c r="G14" s="28"/>
      <c r="H14" s="28"/>
      <c r="I14" s="28"/>
      <c r="J14"/>
      <c r="K14"/>
      <c r="L14" s="27"/>
    </row>
    <row r="15" spans="2:13" ht="14.25" thickBot="1" x14ac:dyDescent="0.3">
      <c r="B15" s="52" t="s">
        <v>57</v>
      </c>
      <c r="C15" s="8" t="s">
        <v>16</v>
      </c>
      <c r="D15" s="9" t="s">
        <v>17</v>
      </c>
      <c r="E15"/>
      <c r="F15"/>
      <c r="G15"/>
      <c r="H15" s="28"/>
      <c r="I15" s="28"/>
      <c r="K15" s="28"/>
    </row>
    <row r="16" spans="2:13" x14ac:dyDescent="0.25">
      <c r="B16" s="72" t="s">
        <v>54</v>
      </c>
      <c r="C16" s="27">
        <v>10.0139643012</v>
      </c>
      <c r="D16" s="78">
        <v>33.072825718800004</v>
      </c>
      <c r="E16"/>
      <c r="F16"/>
      <c r="G16"/>
      <c r="H16" s="28"/>
      <c r="I16" s="28"/>
    </row>
    <row r="17" spans="2:9" x14ac:dyDescent="0.25">
      <c r="B17" s="72" t="s">
        <v>49</v>
      </c>
      <c r="C17" s="119">
        <v>5.5E-2</v>
      </c>
      <c r="D17" s="120"/>
      <c r="E17"/>
      <c r="F17"/>
      <c r="G17"/>
      <c r="H17" s="28"/>
      <c r="I17" s="28"/>
    </row>
    <row r="18" spans="2:9" x14ac:dyDescent="0.25">
      <c r="B18" s="72" t="s">
        <v>50</v>
      </c>
      <c r="C18" s="121">
        <v>0.2</v>
      </c>
      <c r="D18" s="122"/>
      <c r="E18"/>
      <c r="F18"/>
      <c r="G18"/>
      <c r="H18" s="28"/>
      <c r="I18" s="28"/>
    </row>
    <row r="19" spans="2:9" ht="14.25" thickBot="1" x14ac:dyDescent="0.3">
      <c r="B19" s="73" t="s">
        <v>53</v>
      </c>
      <c r="C19" s="106">
        <v>8.41</v>
      </c>
      <c r="D19" s="107"/>
      <c r="E19"/>
      <c r="F19"/>
      <c r="G19"/>
      <c r="H19" s="28"/>
      <c r="I19" s="28"/>
    </row>
    <row r="20" spans="2:9" x14ac:dyDescent="0.25">
      <c r="D20"/>
      <c r="E20"/>
      <c r="F20"/>
      <c r="G20"/>
      <c r="H20" s="28"/>
      <c r="I20" s="28"/>
    </row>
    <row r="21" spans="2:9" x14ac:dyDescent="0.25">
      <c r="D21"/>
      <c r="E21"/>
      <c r="F21"/>
      <c r="G21"/>
      <c r="H21" s="28"/>
      <c r="I21" s="28"/>
    </row>
    <row r="22" spans="2:9" x14ac:dyDescent="0.25">
      <c r="D22"/>
      <c r="E22"/>
      <c r="F22"/>
      <c r="G22"/>
    </row>
    <row r="23" spans="2:9" x14ac:dyDescent="0.25">
      <c r="E23"/>
      <c r="F23"/>
      <c r="G23"/>
    </row>
  </sheetData>
  <mergeCells count="9">
    <mergeCell ref="C17:D17"/>
    <mergeCell ref="C18:D18"/>
    <mergeCell ref="C19:D19"/>
    <mergeCell ref="B14:D14"/>
    <mergeCell ref="B3:E3"/>
    <mergeCell ref="B4:B5"/>
    <mergeCell ref="C4:C5"/>
    <mergeCell ref="D4:D5"/>
    <mergeCell ref="E4:J4"/>
  </mergeCell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Présentation</vt:lpstr>
      <vt:lpstr>Options tarifaires</vt:lpstr>
      <vt:lpstr>BDD</vt:lpstr>
      <vt:lpstr>ATRD</vt:lpstr>
      <vt:lpstr>Transport &amp; stockage</vt:lpstr>
      <vt:lpstr>Fourniture</vt:lpstr>
      <vt:lpstr>TRV Cible</vt:lpstr>
      <vt:lpstr>TRV proposé</vt:lpstr>
      <vt:lpstr>TRV TTC proposé</vt:lpstr>
      <vt:lpstr>ATRD!Zone_d_impression</vt:lpstr>
      <vt:lpstr>BDD!Zone_d_impression</vt:lpstr>
      <vt:lpstr>Fourniture!Zone_d_impression</vt:lpstr>
      <vt:lpstr>'Options tarifaires'!Zone_d_impression</vt:lpstr>
      <vt:lpstr>Présentation!Zone_d_impression</vt:lpstr>
      <vt:lpstr>'Transport &amp; stockage'!Zone_d_impression</vt:lpstr>
      <vt:lpstr>'TRV Cible'!Zone_d_impression</vt:lpstr>
      <vt:lpstr>'TRV proposé'!Zone_d_impression</vt:lpstr>
      <vt:lpstr>'TRV TTC proposé'!Zone_d_impression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2019-07-03T13:36:44Z</dcterms:created>
  <dcterms:modified xsi:type="dcterms:W3CDTF">2023-11-30T13:35:21Z</dcterms:modified>
</cp:coreProperties>
</file>